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30" tabRatio="59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<sst xmlns="http://schemas.openxmlformats.org/spreadsheetml/2006/main" count="164" uniqueCount="114">
  <si>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PLAN STUDIÓW</t>
  </si>
  <si>
    <t>L. egz.</t>
  </si>
  <si>
    <t>Ogólnie liczba godzin</t>
  </si>
  <si>
    <t>Rozdział zajęć programowych na semestry</t>
  </si>
  <si>
    <t>Lp</t>
  </si>
  <si>
    <t>Nazwa przedmiotu</t>
  </si>
  <si>
    <t>w  tym</t>
  </si>
  <si>
    <t xml:space="preserve">sem I </t>
  </si>
  <si>
    <t>sem  II</t>
  </si>
  <si>
    <t>sem  III</t>
  </si>
  <si>
    <t>sem  IV</t>
  </si>
  <si>
    <t>sem  V</t>
  </si>
  <si>
    <t>sem  VI</t>
  </si>
  <si>
    <t>w</t>
  </si>
  <si>
    <t>ć</t>
  </si>
  <si>
    <t>A</t>
  </si>
  <si>
    <t>B</t>
  </si>
  <si>
    <t>Teoretyczne podstawy wychowania</t>
  </si>
  <si>
    <t>Technologia informacyjna</t>
  </si>
  <si>
    <t>Język obcy</t>
  </si>
  <si>
    <t>Wychowanie fizyczne</t>
  </si>
  <si>
    <t>E</t>
  </si>
  <si>
    <t>Godzin tygodniowo</t>
  </si>
  <si>
    <t>ECTS</t>
  </si>
  <si>
    <t>l/p</t>
  </si>
  <si>
    <t>l/pE</t>
  </si>
  <si>
    <t>PRZEDMIOTY KSZTAŁCENIA OGÓLNEGO</t>
  </si>
  <si>
    <t>Wstęp do filozofii</t>
  </si>
  <si>
    <t>Seminarium i praca dyplomowa</t>
  </si>
  <si>
    <t>PRZEDMIOTY KIERUNKOWE</t>
  </si>
  <si>
    <t>Diagnoza pedagogiczna</t>
  </si>
  <si>
    <t>Pedagogika rodziny</t>
  </si>
  <si>
    <t>Warsztaty plastyczno-techniczne</t>
  </si>
  <si>
    <t>Pedagogika opiekuńczo-wychowawcza</t>
  </si>
  <si>
    <t>Metodyka pracy pedagoga szkolnego</t>
  </si>
  <si>
    <t>Pedagogika społeczna</t>
  </si>
  <si>
    <t>Komunikacja interpersonalna</t>
  </si>
  <si>
    <t xml:space="preserve">Psychologia rozwoju człowieka </t>
  </si>
  <si>
    <t>profil praktyczny</t>
  </si>
  <si>
    <t xml:space="preserve"> Wybrane zagadnienia prawa rodzinnego, opiekuńczego i nieletnich</t>
  </si>
  <si>
    <t>studia  stacjonarne</t>
  </si>
  <si>
    <t>Przedmiot tech. do wyboru 1</t>
  </si>
  <si>
    <t>Przedmiot tech. do wyboru 2</t>
  </si>
  <si>
    <t>Instytut Pedagogiczno-Językowy</t>
  </si>
  <si>
    <t>Kultura społeczna i zawodowa</t>
  </si>
  <si>
    <t>Podstawy dydaktyki</t>
  </si>
  <si>
    <t>Elementy pedagogiki specjalnej</t>
  </si>
  <si>
    <t>Emisja głosu</t>
  </si>
  <si>
    <t>Metody badań pedagogicznych</t>
  </si>
  <si>
    <t>Elementy psychologii klinicznej i psychopatologii</t>
  </si>
  <si>
    <t>Elementy integracji sensorycznej</t>
  </si>
  <si>
    <t>D</t>
  </si>
  <si>
    <t>Praca z dzieckiem o specjalnych potrzebach</t>
  </si>
  <si>
    <t>Elementy gerontologii i metodyka pracy z osobami starszymi</t>
  </si>
  <si>
    <t>Warsztaty muzyczno-ruchowe</t>
  </si>
  <si>
    <t>F</t>
  </si>
  <si>
    <t>G</t>
  </si>
  <si>
    <t>PRAKTYKA ZAWODOWA Z PEDAGOGIKI OPIEKUŃCZO-WYCHOWAWCZEJ</t>
  </si>
  <si>
    <t>Pierwsza pomoc przedmedyczna</t>
  </si>
  <si>
    <t>Psychologia dla nauczycieli</t>
  </si>
  <si>
    <t>Podstawy pedagogiki i edukacji</t>
  </si>
  <si>
    <t>Szkoła i nauczyciel</t>
  </si>
  <si>
    <t>Pedagogika zabawy  i metodyka organizacji czasu wolnego</t>
  </si>
  <si>
    <t>Warsztaty umiejętności opiekuńczo-wychowawczych</t>
  </si>
  <si>
    <t xml:space="preserve">Przygotowanie i ewaluacja praktyki zawodowej </t>
  </si>
  <si>
    <t xml:space="preserve"> Zmiany: </t>
  </si>
  <si>
    <t>Ocenianie, diagnostyka edukacyjna i ewaluacja oświatowa w pracy dydaktycznej nauczyciela</t>
  </si>
  <si>
    <t>Praca z dzieckiem z niepełnośprawnością</t>
  </si>
  <si>
    <t xml:space="preserve"> Obowiązuje od: </t>
  </si>
  <si>
    <t>PRZEDMIOTY PODSTAWOWE</t>
  </si>
  <si>
    <t>Socjologia edukacji</t>
  </si>
  <si>
    <t>PRAKTYKA ZAWODOWA PSYCHOLOGICZNO-PEDAGOGICZNA</t>
  </si>
  <si>
    <t xml:space="preserve"> w ELBLĄGU</t>
  </si>
  <si>
    <t xml:space="preserve">AKADEMIA NAUK STOSOWANYCH </t>
  </si>
  <si>
    <t xml:space="preserve">Bezpieczeństwo i ergonomia </t>
  </si>
  <si>
    <t>Zatwierdzony przez Senat ANS w Elblągu</t>
  </si>
  <si>
    <t>C</t>
  </si>
  <si>
    <t>H</t>
  </si>
  <si>
    <t>I</t>
  </si>
  <si>
    <t>Pedagogika resocjalizacyjna</t>
  </si>
  <si>
    <t>Podstawy kryminologii z elementami wiktymologii</t>
  </si>
  <si>
    <t>Patologie i dewiacje społeczne</t>
  </si>
  <si>
    <t>Diagnoza i terapia w resocjalizacji nieletnich</t>
  </si>
  <si>
    <t>Metodyka oddziaływań profilaktyczno-resocjalizacyjnych</t>
  </si>
  <si>
    <t>Metody i techniki oddziaływań resocjalizyjnych</t>
  </si>
  <si>
    <t>Metodyka pracy z nieletnimi w szkole i w środowisku otwartym</t>
  </si>
  <si>
    <t>System instytucji wsparcia dziecka i rodziny</t>
  </si>
  <si>
    <t>Warsztat pracy kuratora sądowego</t>
  </si>
  <si>
    <t>Poradnictwo wychowawczo-resocjalizacyjne</t>
  </si>
  <si>
    <t>Programy profilaktyczno-teraputyczne w resocjalizacji nieletnich</t>
  </si>
  <si>
    <t>PRAKTYKA ZAWODOWA Z RESOCJALIZACJI NIELETNICH</t>
  </si>
  <si>
    <t>J</t>
  </si>
  <si>
    <t>MODUŁ WYBIERALNY - PRZEDMIOTY SPECJALNOŚCIOWE Z RESOCJALIZACJI NIELETNICH</t>
  </si>
  <si>
    <t xml:space="preserve">       kierunek: PEDAGOGIKA  I st.</t>
  </si>
  <si>
    <t>Podstawy psychologii</t>
  </si>
  <si>
    <t>Warsztat wychowawcy placówek resocjalizacyjnych dla nieletnich</t>
  </si>
  <si>
    <t>PRZEDMIOTY SPECJALNOŚCIOWE Z PEDAGOGIKI OPIEKUŃCZO-WYCHOWAWCZEJ</t>
  </si>
  <si>
    <t>RAZEM    A-H</t>
  </si>
  <si>
    <t>RAZEM    A-F, J</t>
  </si>
  <si>
    <t xml:space="preserve"> Metodyka pracy opiekuńczo-wychowawczej</t>
  </si>
  <si>
    <t>obowiązuje studentów rekrut. od r. ak. 2023/2024</t>
  </si>
  <si>
    <t>specjalność: pedagogika opiekuńczo-wychowawcza z terapią pedagogiczną, pedagogika opiekuńczo-wychowawcza z resocjalizacją nieletnich</t>
  </si>
  <si>
    <t>MODUŁ WYBIERALNY - PRZEDMIOTY SPCJALNOŚCIOWE Z TERAPII PEDAGOGICZNEJ</t>
  </si>
  <si>
    <t>PRAKTYKA ZAWODOWA Z TERAPII PEDAGOGICZNEJ</t>
  </si>
  <si>
    <t>Podstawy teoretyczne terapii pedagogicznej</t>
  </si>
  <si>
    <t>Wybrane metody terapii pedagogicznej</t>
  </si>
  <si>
    <t>Diagnoza w terapii pedagogicznej</t>
  </si>
  <si>
    <t>Metodyka zajęć kk dla dzieci ze specyficznymi trudnościami w uczeniu się</t>
  </si>
  <si>
    <t>Metodyka zajęć kk i wyrównawczych dla młodzieży ze specyficznymi trudnościami w uczeniu się</t>
  </si>
  <si>
    <t>Metodyka zajęć kk dla dzieci z zaburzeniami w zachowaniu</t>
  </si>
  <si>
    <t>Elementy metodyki wczesnej edukacji</t>
  </si>
  <si>
    <t>Programy komputerowe w terapii pedagogicznej</t>
  </si>
  <si>
    <t>01.10.2023r.</t>
  </si>
  <si>
    <t>w dniu:  31.08.2023r.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</si>
</sst>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0"/>
    </font>
    <font>
      <b/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 style="double"/>
      <top style="thin"/>
      <bottom style="thick"/>
    </border>
    <border>
      <left style="double"/>
      <right style="double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0" xfId="0" applyFont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8" fillId="34" borderId="36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left" wrapText="1"/>
    </xf>
    <xf numFmtId="0" fontId="11" fillId="34" borderId="4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10" borderId="42" xfId="0" applyFont="1" applyFill="1" applyBorder="1" applyAlignment="1">
      <alignment horizontal="center" textRotation="90"/>
    </xf>
    <xf numFmtId="0" fontId="1" fillId="1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6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8" fillId="36" borderId="36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left"/>
    </xf>
    <xf numFmtId="0" fontId="12" fillId="36" borderId="23" xfId="0" applyFont="1" applyFill="1" applyBorder="1" applyAlignment="1">
      <alignment horizontal="left" wrapText="1"/>
    </xf>
    <xf numFmtId="0" fontId="5" fillId="36" borderId="17" xfId="0" applyFont="1" applyFill="1" applyBorder="1" applyAlignment="1">
      <alignment horizontal="center"/>
    </xf>
    <xf numFmtId="0" fontId="1" fillId="10" borderId="4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2" fillId="0" borderId="23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2" fillId="36" borderId="48" xfId="0" applyFont="1" applyFill="1" applyBorder="1" applyAlignment="1">
      <alignment horizontal="left"/>
    </xf>
    <xf numFmtId="0" fontId="12" fillId="36" borderId="21" xfId="0" applyFont="1" applyFill="1" applyBorder="1" applyAlignment="1">
      <alignment horizontal="left"/>
    </xf>
    <xf numFmtId="0" fontId="1" fillId="34" borderId="46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5" fillId="10" borderId="49" xfId="0" applyFont="1" applyFill="1" applyBorder="1" applyAlignment="1">
      <alignment horizontal="center"/>
    </xf>
    <xf numFmtId="0" fontId="5" fillId="10" borderId="46" xfId="0" applyFont="1" applyFill="1" applyBorder="1" applyAlignment="1">
      <alignment horizontal="center"/>
    </xf>
    <xf numFmtId="0" fontId="5" fillId="10" borderId="4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10" borderId="52" xfId="0" applyFont="1" applyFill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10" borderId="48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5" fillId="10" borderId="55" xfId="0" applyFont="1" applyFill="1" applyBorder="1" applyAlignment="1">
      <alignment horizontal="center"/>
    </xf>
    <xf numFmtId="0" fontId="5" fillId="10" borderId="56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10" borderId="4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Fill="1" applyBorder="1" applyAlignment="1" quotePrefix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57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 textRotation="90"/>
    </xf>
    <xf numFmtId="0" fontId="9" fillId="33" borderId="58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5" fillId="34" borderId="65" xfId="0" applyFont="1" applyFill="1" applyBorder="1" applyAlignment="1">
      <alignment horizontal="center"/>
    </xf>
    <xf numFmtId="0" fontId="5" fillId="10" borderId="67" xfId="0" applyFont="1" applyFill="1" applyBorder="1" applyAlignment="1">
      <alignment horizontal="center"/>
    </xf>
    <xf numFmtId="0" fontId="5" fillId="34" borderId="68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11" fillId="34" borderId="69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Continuous"/>
    </xf>
    <xf numFmtId="0" fontId="8" fillId="0" borderId="31" xfId="0" applyFont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5" fillId="33" borderId="70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8" fillId="36" borderId="52" xfId="0" applyFont="1" applyFill="1" applyBorder="1" applyAlignment="1">
      <alignment horizontal="center" vertical="center"/>
    </xf>
    <xf numFmtId="0" fontId="8" fillId="36" borderId="53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5" fillId="13" borderId="39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0" fontId="5" fillId="13" borderId="39" xfId="0" applyFont="1" applyFill="1" applyBorder="1" applyAlignment="1">
      <alignment horizontal="center"/>
    </xf>
    <xf numFmtId="0" fontId="5" fillId="13" borderId="52" xfId="0" applyFont="1" applyFill="1" applyBorder="1" applyAlignment="1">
      <alignment horizontal="center"/>
    </xf>
    <xf numFmtId="0" fontId="5" fillId="13" borderId="23" xfId="0" applyFont="1" applyFill="1" applyBorder="1" applyAlignment="1">
      <alignment horizontal="center"/>
    </xf>
    <xf numFmtId="0" fontId="5" fillId="13" borderId="53" xfId="0" applyFont="1" applyFill="1" applyBorder="1" applyAlignment="1">
      <alignment horizontal="center"/>
    </xf>
    <xf numFmtId="0" fontId="5" fillId="13" borderId="48" xfId="0" applyFont="1" applyFill="1" applyBorder="1" applyAlignment="1">
      <alignment horizontal="center"/>
    </xf>
    <xf numFmtId="0" fontId="5" fillId="13" borderId="52" xfId="0" applyFont="1" applyFill="1" applyBorder="1" applyAlignment="1">
      <alignment horizontal="center"/>
    </xf>
    <xf numFmtId="0" fontId="8" fillId="13" borderId="36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horizontal="left" wrapText="1"/>
    </xf>
    <xf numFmtId="0" fontId="1" fillId="13" borderId="43" xfId="0" applyFont="1" applyFill="1" applyBorder="1" applyAlignment="1">
      <alignment horizontal="center"/>
    </xf>
    <xf numFmtId="0" fontId="5" fillId="13" borderId="51" xfId="0" applyFont="1" applyFill="1" applyBorder="1" applyAlignment="1">
      <alignment horizontal="center"/>
    </xf>
    <xf numFmtId="0" fontId="5" fillId="13" borderId="45" xfId="0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0" fontId="5" fillId="13" borderId="40" xfId="0" applyFont="1" applyFill="1" applyBorder="1" applyAlignment="1">
      <alignment horizontal="center"/>
    </xf>
    <xf numFmtId="0" fontId="5" fillId="13" borderId="74" xfId="0" applyFont="1" applyFill="1" applyBorder="1" applyAlignment="1">
      <alignment horizontal="center"/>
    </xf>
    <xf numFmtId="0" fontId="8" fillId="13" borderId="35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/>
    </xf>
    <xf numFmtId="0" fontId="5" fillId="13" borderId="53" xfId="0" applyFont="1" applyFill="1" applyBorder="1" applyAlignment="1">
      <alignment horizontal="center"/>
    </xf>
    <xf numFmtId="0" fontId="5" fillId="13" borderId="75" xfId="0" applyFont="1" applyFill="1" applyBorder="1" applyAlignment="1">
      <alignment horizontal="center"/>
    </xf>
    <xf numFmtId="0" fontId="5" fillId="13" borderId="50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5" fillId="36" borderId="76" xfId="0" applyFont="1" applyFill="1" applyBorder="1" applyAlignment="1">
      <alignment horizontal="center"/>
    </xf>
    <xf numFmtId="0" fontId="5" fillId="36" borderId="5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11" fillId="13" borderId="41" xfId="0" applyFont="1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3" borderId="43" xfId="0" applyFont="1" applyFill="1" applyBorder="1" applyAlignment="1">
      <alignment horizontal="center"/>
    </xf>
    <xf numFmtId="0" fontId="5" fillId="13" borderId="4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0" fillId="33" borderId="7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9" fillId="0" borderId="7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13" fillId="36" borderId="3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9" fillId="13" borderId="23" xfId="0" applyFont="1" applyFill="1" applyBorder="1" applyAlignment="1">
      <alignment horizontal="center"/>
    </xf>
    <xf numFmtId="0" fontId="9" fillId="13" borderId="39" xfId="0" applyFont="1" applyFill="1" applyBorder="1" applyAlignment="1">
      <alignment horizontal="center"/>
    </xf>
    <xf numFmtId="0" fontId="9" fillId="13" borderId="51" xfId="0" applyFont="1" applyFill="1" applyBorder="1" applyAlignment="1">
      <alignment horizontal="center"/>
    </xf>
    <xf numFmtId="0" fontId="9" fillId="36" borderId="39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5" fillId="10" borderId="79" xfId="0" applyFont="1" applyFill="1" applyBorder="1" applyAlignment="1">
      <alignment horizontal="center"/>
    </xf>
    <xf numFmtId="0" fontId="5" fillId="37" borderId="43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/>
    </xf>
    <xf numFmtId="0" fontId="9" fillId="36" borderId="51" xfId="0" applyFont="1" applyFill="1" applyBorder="1" applyAlignment="1">
      <alignment horizontal="center"/>
    </xf>
    <xf numFmtId="0" fontId="8" fillId="0" borderId="36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5" fillId="10" borderId="49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/>
    </xf>
    <xf numFmtId="0" fontId="5" fillId="10" borderId="49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left" vertical="top"/>
    </xf>
    <xf numFmtId="0" fontId="5" fillId="10" borderId="53" xfId="0" applyFont="1" applyFill="1" applyBorder="1" applyAlignment="1">
      <alignment horizontal="center" vertical="top"/>
    </xf>
    <xf numFmtId="0" fontId="5" fillId="10" borderId="48" xfId="0" applyFont="1" applyFill="1" applyBorder="1" applyAlignment="1">
      <alignment horizontal="center" vertical="top"/>
    </xf>
    <xf numFmtId="0" fontId="1" fillId="33" borderId="80" xfId="0" applyFont="1" applyFill="1" applyBorder="1" applyAlignment="1">
      <alignment horizontal="center"/>
    </xf>
    <xf numFmtId="0" fontId="1" fillId="10" borderId="53" xfId="0" applyFont="1" applyFill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Continuous"/>
    </xf>
    <xf numFmtId="0" fontId="1" fillId="0" borderId="82" xfId="0" applyFont="1" applyFill="1" applyBorder="1" applyAlignment="1">
      <alignment horizontal="left"/>
    </xf>
    <xf numFmtId="0" fontId="1" fillId="0" borderId="85" xfId="0" applyFont="1" applyFill="1" applyBorder="1" applyAlignment="1">
      <alignment horizontal="center"/>
    </xf>
    <xf numFmtId="0" fontId="1" fillId="0" borderId="86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82" xfId="0" applyFont="1" applyFill="1" applyBorder="1" applyAlignment="1">
      <alignment horizontal="center"/>
    </xf>
    <xf numFmtId="0" fontId="1" fillId="0" borderId="87" xfId="0" applyFont="1" applyFill="1" applyBorder="1" applyAlignment="1">
      <alignment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Continuous" wrapText="1"/>
    </xf>
    <xf numFmtId="0" fontId="1" fillId="0" borderId="82" xfId="0" applyFont="1" applyFill="1" applyBorder="1" applyAlignment="1">
      <alignment horizontal="centerContinuous"/>
    </xf>
    <xf numFmtId="0" fontId="1" fillId="33" borderId="7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88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1" fillId="34" borderId="79" xfId="0" applyFont="1" applyFill="1" applyBorder="1" applyAlignment="1">
      <alignment horizontal="center"/>
    </xf>
    <xf numFmtId="0" fontId="12" fillId="0" borderId="65" xfId="0" applyFont="1" applyBorder="1" applyAlignment="1">
      <alignment horizontal="left"/>
    </xf>
    <xf numFmtId="0" fontId="12" fillId="0" borderId="65" xfId="0" applyFont="1" applyBorder="1" applyAlignment="1">
      <alignment horizontal="left" wrapText="1"/>
    </xf>
    <xf numFmtId="0" fontId="1" fillId="13" borderId="16" xfId="0" applyFont="1" applyFill="1" applyBorder="1" applyAlignment="1">
      <alignment horizontal="center"/>
    </xf>
    <xf numFmtId="0" fontId="11" fillId="13" borderId="65" xfId="0" applyFont="1" applyFill="1" applyBorder="1" applyAlignment="1">
      <alignment horizontal="left" wrapText="1"/>
    </xf>
    <xf numFmtId="0" fontId="5" fillId="34" borderId="41" xfId="0" applyFont="1" applyFill="1" applyBorder="1" applyAlignment="1">
      <alignment horizontal="center"/>
    </xf>
    <xf numFmtId="0" fontId="1" fillId="34" borderId="53" xfId="0" applyFont="1" applyFill="1" applyBorder="1" applyAlignment="1">
      <alignment/>
    </xf>
    <xf numFmtId="0" fontId="1" fillId="34" borderId="40" xfId="0" applyFont="1" applyFill="1" applyBorder="1" applyAlignment="1">
      <alignment horizontal="centerContinuous"/>
    </xf>
    <xf numFmtId="0" fontId="1" fillId="34" borderId="40" xfId="0" applyFont="1" applyFill="1" applyBorder="1" applyAlignment="1">
      <alignment horizontal="left"/>
    </xf>
    <xf numFmtId="0" fontId="1" fillId="34" borderId="50" xfId="0" applyFont="1" applyFill="1" applyBorder="1" applyAlignment="1">
      <alignment horizontal="centerContinuous"/>
    </xf>
    <xf numFmtId="0" fontId="1" fillId="34" borderId="46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43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40" xfId="0" applyFont="1" applyFill="1" applyBorder="1" applyAlignment="1">
      <alignment horizontal="centerContinuous" wrapText="1"/>
    </xf>
    <xf numFmtId="0" fontId="5" fillId="34" borderId="55" xfId="0" applyFont="1" applyFill="1" applyBorder="1" applyAlignment="1">
      <alignment horizontal="center"/>
    </xf>
    <xf numFmtId="0" fontId="5" fillId="34" borderId="79" xfId="0" applyFont="1" applyFill="1" applyBorder="1" applyAlignment="1">
      <alignment horizontal="center"/>
    </xf>
    <xf numFmtId="0" fontId="5" fillId="34" borderId="7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Continuous"/>
    </xf>
    <xf numFmtId="0" fontId="5" fillId="34" borderId="19" xfId="0" applyFont="1" applyFill="1" applyBorder="1" applyAlignment="1">
      <alignment horizontal="left"/>
    </xf>
    <xf numFmtId="0" fontId="5" fillId="34" borderId="78" xfId="0" applyFont="1" applyFill="1" applyBorder="1" applyAlignment="1">
      <alignment horizontal="centerContinuous"/>
    </xf>
    <xf numFmtId="0" fontId="5" fillId="34" borderId="7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19" xfId="0" applyFont="1" applyFill="1" applyBorder="1" applyAlignment="1">
      <alignment horizontal="center"/>
    </xf>
    <xf numFmtId="0" fontId="5" fillId="34" borderId="79" xfId="0" applyFont="1" applyFill="1" applyBorder="1" applyAlignment="1">
      <alignment/>
    </xf>
    <xf numFmtId="0" fontId="5" fillId="34" borderId="55" xfId="0" applyFont="1" applyFill="1" applyBorder="1" applyAlignment="1">
      <alignment/>
    </xf>
    <xf numFmtId="0" fontId="5" fillId="34" borderId="19" xfId="0" applyFont="1" applyFill="1" applyBorder="1" applyAlignment="1">
      <alignment horizontal="centerContinuous" wrapText="1"/>
    </xf>
    <xf numFmtId="0" fontId="5" fillId="13" borderId="4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/>
    </xf>
    <xf numFmtId="0" fontId="5" fillId="1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wrapText="1"/>
    </xf>
    <xf numFmtId="0" fontId="5" fillId="13" borderId="40" xfId="0" applyFont="1" applyFill="1" applyBorder="1" applyAlignment="1">
      <alignment horizontal="center" wrapText="1"/>
    </xf>
    <xf numFmtId="0" fontId="1" fillId="34" borderId="40" xfId="0" applyFont="1" applyFill="1" applyBorder="1" applyAlignment="1">
      <alignment horizontal="center" wrapText="1"/>
    </xf>
    <xf numFmtId="0" fontId="1" fillId="10" borderId="46" xfId="0" applyFont="1" applyFill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/>
    </xf>
    <xf numFmtId="0" fontId="1" fillId="0" borderId="93" xfId="0" applyFont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Continuous"/>
    </xf>
    <xf numFmtId="0" fontId="1" fillId="0" borderId="95" xfId="0" applyFont="1" applyFill="1" applyBorder="1" applyAlignment="1">
      <alignment horizontal="left"/>
    </xf>
    <xf numFmtId="0" fontId="1" fillId="0" borderId="96" xfId="0" applyFont="1" applyFill="1" applyBorder="1" applyAlignment="1">
      <alignment horizontal="centerContinuous"/>
    </xf>
    <xf numFmtId="0" fontId="1" fillId="0" borderId="92" xfId="0" applyFont="1" applyFill="1" applyBorder="1" applyAlignment="1">
      <alignment horizontal="center"/>
    </xf>
    <xf numFmtId="0" fontId="1" fillId="0" borderId="94" xfId="0" applyFont="1" applyFill="1" applyBorder="1" applyAlignment="1">
      <alignment/>
    </xf>
    <xf numFmtId="0" fontId="1" fillId="0" borderId="95" xfId="0" applyFont="1" applyFill="1" applyBorder="1" applyAlignment="1">
      <alignment/>
    </xf>
    <xf numFmtId="0" fontId="1" fillId="0" borderId="95" xfId="0" applyFont="1" applyFill="1" applyBorder="1" applyAlignment="1">
      <alignment horizontal="center"/>
    </xf>
    <xf numFmtId="0" fontId="1" fillId="0" borderId="92" xfId="0" applyFont="1" applyFill="1" applyBorder="1" applyAlignment="1">
      <alignment/>
    </xf>
    <xf numFmtId="0" fontId="1" fillId="0" borderId="93" xfId="0" applyFont="1" applyFill="1" applyBorder="1" applyAlignment="1">
      <alignment/>
    </xf>
    <xf numFmtId="0" fontId="1" fillId="0" borderId="93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Continuous" wrapText="1"/>
    </xf>
    <xf numFmtId="0" fontId="5" fillId="33" borderId="97" xfId="0" applyFont="1" applyFill="1" applyBorder="1" applyAlignment="1">
      <alignment horizontal="center"/>
    </xf>
    <xf numFmtId="0" fontId="5" fillId="33" borderId="98" xfId="0" applyFont="1" applyFill="1" applyBorder="1" applyAlignment="1">
      <alignment horizontal="center"/>
    </xf>
    <xf numFmtId="0" fontId="5" fillId="33" borderId="99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12" fillId="36" borderId="44" xfId="0" applyFont="1" applyFill="1" applyBorder="1" applyAlignment="1">
      <alignment horizontal="left"/>
    </xf>
    <xf numFmtId="0" fontId="12" fillId="36" borderId="44" xfId="0" applyFont="1" applyFill="1" applyBorder="1" applyAlignment="1">
      <alignment horizontal="left" wrapText="1"/>
    </xf>
    <xf numFmtId="0" fontId="12" fillId="36" borderId="39" xfId="0" applyFont="1" applyFill="1" applyBorder="1" applyAlignment="1">
      <alignment horizontal="left"/>
    </xf>
    <xf numFmtId="0" fontId="12" fillId="36" borderId="16" xfId="0" applyFont="1" applyFill="1" applyBorder="1" applyAlignment="1">
      <alignment horizontal="left"/>
    </xf>
    <xf numFmtId="0" fontId="11" fillId="0" borderId="8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3" xfId="0" applyFont="1" applyBorder="1" applyAlignment="1">
      <alignment/>
    </xf>
    <xf numFmtId="0" fontId="11" fillId="0" borderId="10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01" xfId="0" applyFont="1" applyBorder="1" applyAlignment="1">
      <alignment/>
    </xf>
    <xf numFmtId="0" fontId="11" fillId="0" borderId="10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02" xfId="0" applyFont="1" applyBorder="1" applyAlignment="1">
      <alignment horizontal="left"/>
    </xf>
    <xf numFmtId="0" fontId="11" fillId="0" borderId="22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5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103" xfId="0" applyFont="1" applyBorder="1" applyAlignment="1">
      <alignment/>
    </xf>
    <xf numFmtId="0" fontId="11" fillId="0" borderId="104" xfId="0" applyFont="1" applyBorder="1" applyAlignment="1">
      <alignment horizontal="left"/>
    </xf>
    <xf numFmtId="0" fontId="11" fillId="0" borderId="0" xfId="0" applyFont="1" applyFill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34" xfId="0" applyFont="1" applyFill="1" applyBorder="1" applyAlignment="1">
      <alignment horizontal="centerContinuous"/>
    </xf>
    <xf numFmtId="0" fontId="11" fillId="0" borderId="88" xfId="0" applyFont="1" applyBorder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11" fillId="0" borderId="34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10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06" xfId="0" applyFont="1" applyBorder="1" applyAlignment="1">
      <alignment horizontal="left"/>
    </xf>
    <xf numFmtId="0" fontId="11" fillId="0" borderId="20" xfId="0" applyFont="1" applyBorder="1" applyAlignment="1">
      <alignment/>
    </xf>
    <xf numFmtId="0" fontId="11" fillId="0" borderId="107" xfId="0" applyFont="1" applyBorder="1" applyAlignment="1">
      <alignment horizontal="left"/>
    </xf>
    <xf numFmtId="0" fontId="11" fillId="0" borderId="108" xfId="0" applyFont="1" applyBorder="1" applyAlignment="1">
      <alignment horizontal="left"/>
    </xf>
    <xf numFmtId="0" fontId="11" fillId="0" borderId="109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34" borderId="110" xfId="0" applyFont="1" applyFill="1" applyBorder="1" applyAlignment="1">
      <alignment horizontal="left" wrapText="1"/>
    </xf>
    <xf numFmtId="0" fontId="5" fillId="10" borderId="52" xfId="0" applyFont="1" applyFill="1" applyBorder="1" applyAlignment="1">
      <alignment horizontal="center"/>
    </xf>
    <xf numFmtId="0" fontId="12" fillId="36" borderId="48" xfId="0" applyFont="1" applyFill="1" applyBorder="1" applyAlignment="1">
      <alignment horizontal="left" wrapText="1"/>
    </xf>
    <xf numFmtId="0" fontId="54" fillId="0" borderId="39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55" fillId="10" borderId="49" xfId="0" applyFont="1" applyFill="1" applyBorder="1" applyAlignment="1">
      <alignment horizontal="center"/>
    </xf>
    <xf numFmtId="0" fontId="55" fillId="0" borderId="50" xfId="0" applyFont="1" applyFill="1" applyBorder="1" applyAlignment="1">
      <alignment horizontal="center"/>
    </xf>
    <xf numFmtId="0" fontId="55" fillId="10" borderId="43" xfId="0" applyFont="1" applyFill="1" applyBorder="1" applyAlignment="1">
      <alignment horizontal="center"/>
    </xf>
    <xf numFmtId="0" fontId="55" fillId="10" borderId="49" xfId="0" applyFont="1" applyFill="1" applyBorder="1" applyAlignment="1">
      <alignment horizontal="center"/>
    </xf>
    <xf numFmtId="0" fontId="55" fillId="13" borderId="39" xfId="0" applyFont="1" applyFill="1" applyBorder="1" applyAlignment="1">
      <alignment horizontal="center"/>
    </xf>
    <xf numFmtId="0" fontId="55" fillId="13" borderId="53" xfId="0" applyFont="1" applyFill="1" applyBorder="1" applyAlignment="1">
      <alignment horizontal="center"/>
    </xf>
    <xf numFmtId="0" fontId="55" fillId="13" borderId="1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2" fillId="0" borderId="23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55" fillId="13" borderId="53" xfId="0" applyFont="1" applyFill="1" applyBorder="1" applyAlignment="1">
      <alignment horizontal="center"/>
    </xf>
    <xf numFmtId="0" fontId="55" fillId="13" borderId="46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0" borderId="111" xfId="0" applyFont="1" applyFill="1" applyBorder="1" applyAlignment="1">
      <alignment horizontal="center"/>
    </xf>
    <xf numFmtId="0" fontId="1" fillId="0" borderId="112" xfId="0" applyFont="1" applyFill="1" applyBorder="1" applyAlignment="1">
      <alignment horizontal="center"/>
    </xf>
    <xf numFmtId="0" fontId="5" fillId="0" borderId="113" xfId="0" applyFont="1" applyBorder="1" applyAlignment="1">
      <alignment horizontal="center" vertical="center" textRotation="90"/>
    </xf>
    <xf numFmtId="0" fontId="1" fillId="0" borderId="114" xfId="0" applyFont="1" applyBorder="1" applyAlignment="1">
      <alignment horizontal="center" vertical="center" textRotation="90"/>
    </xf>
    <xf numFmtId="0" fontId="1" fillId="0" borderId="97" xfId="0" applyFont="1" applyBorder="1" applyAlignment="1">
      <alignment horizontal="center" vertical="center" textRotation="90"/>
    </xf>
    <xf numFmtId="0" fontId="8" fillId="0" borderId="113" xfId="0" applyFont="1" applyBorder="1" applyAlignment="1">
      <alignment horizontal="center" textRotation="90"/>
    </xf>
    <xf numFmtId="0" fontId="8" fillId="0" borderId="66" xfId="0" applyFont="1" applyBorder="1" applyAlignment="1">
      <alignment horizontal="center" textRotation="90"/>
    </xf>
    <xf numFmtId="0" fontId="8" fillId="0" borderId="115" xfId="0" applyFont="1" applyBorder="1" applyAlignment="1">
      <alignment horizontal="center" textRotation="90"/>
    </xf>
    <xf numFmtId="0" fontId="4" fillId="0" borderId="0" xfId="0" applyFont="1" applyAlignment="1">
      <alignment horizontal="center" wrapText="1"/>
    </xf>
    <xf numFmtId="0" fontId="5" fillId="34" borderId="67" xfId="0" applyFont="1" applyFill="1" applyBorder="1" applyAlignment="1">
      <alignment horizontal="center" vertical="center"/>
    </xf>
    <xf numFmtId="0" fontId="5" fillId="34" borderId="110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1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7"/>
  <sheetViews>
    <sheetView tabSelected="1" zoomScale="82" zoomScaleNormal="82" zoomScalePageLayoutView="0" workbookViewId="0" topLeftCell="A1">
      <selection activeCell="H38" sqref="H38"/>
    </sheetView>
  </sheetViews>
  <sheetFormatPr defaultColWidth="9.25390625" defaultRowHeight="12.75"/>
  <cols>
    <col min="1" max="1" width="4.25390625" style="42" customWidth="1"/>
    <col min="2" max="2" width="44.75390625" style="6" customWidth="1"/>
    <col min="3" max="3" width="6.75390625" style="32" customWidth="1"/>
    <col min="4" max="4" width="8.25390625" style="6" customWidth="1"/>
    <col min="5" max="5" width="11.50390625" style="6" customWidth="1"/>
    <col min="6" max="6" width="6.75390625" style="6" customWidth="1"/>
    <col min="7" max="7" width="6.50390625" style="6" customWidth="1"/>
    <col min="8" max="8" width="6.75390625" style="6" bestFit="1" customWidth="1"/>
    <col min="9" max="9" width="3.75390625" style="6" customWidth="1"/>
    <col min="10" max="10" width="5.50390625" style="6" customWidth="1"/>
    <col min="11" max="12" width="3.75390625" style="6" customWidth="1"/>
    <col min="13" max="13" width="6.00390625" style="6" customWidth="1"/>
    <col min="14" max="14" width="6.50390625" style="6" customWidth="1"/>
    <col min="15" max="15" width="3.75390625" style="6" customWidth="1"/>
    <col min="16" max="16" width="6.00390625" style="6" customWidth="1"/>
    <col min="17" max="17" width="3.75390625" style="6" customWidth="1"/>
    <col min="18" max="18" width="6.00390625" style="6" customWidth="1"/>
    <col min="19" max="19" width="5.50390625" style="6" customWidth="1"/>
    <col min="20" max="20" width="3.75390625" style="6" customWidth="1"/>
    <col min="21" max="21" width="5.75390625" style="6" customWidth="1"/>
    <col min="22" max="22" width="3.75390625" style="6" customWidth="1"/>
    <col min="23" max="24" width="5.25390625" style="6" customWidth="1"/>
    <col min="25" max="25" width="3.75390625" style="6" customWidth="1"/>
    <col min="26" max="26" width="5.50390625" style="6" customWidth="1"/>
    <col min="27" max="27" width="3.75390625" style="6" customWidth="1"/>
    <col min="28" max="28" width="5.50390625" style="6" customWidth="1"/>
    <col min="29" max="29" width="5.75390625" style="6" customWidth="1"/>
    <col min="30" max="30" width="5.25390625" style="6" customWidth="1"/>
    <col min="31" max="31" width="5.75390625" style="6" customWidth="1"/>
    <col min="32" max="32" width="3.75390625" style="6" customWidth="1"/>
    <col min="33" max="33" width="5.25390625" style="6" customWidth="1"/>
    <col min="34" max="34" width="3.75390625" style="6" customWidth="1"/>
    <col min="35" max="35" width="3.25390625" style="6" customWidth="1"/>
    <col min="36" max="36" width="5.25390625" style="6" customWidth="1"/>
    <col min="37" max="37" width="3.75390625" style="6" customWidth="1"/>
    <col min="38" max="38" width="5.25390625" style="6" customWidth="1"/>
    <col min="39" max="39" width="20.25390625" style="6" customWidth="1"/>
    <col min="40" max="16384" width="9.25390625" style="6" customWidth="1"/>
  </cols>
  <sheetData>
    <row r="1" spans="1:38" ht="34.5">
      <c r="A1" s="1" t="s">
        <v>73</v>
      </c>
      <c r="B1" s="2"/>
      <c r="C1" s="3"/>
      <c r="D1" s="3"/>
      <c r="E1" s="3"/>
      <c r="F1" s="3"/>
      <c r="G1" s="3"/>
      <c r="H1" s="3"/>
      <c r="I1" s="4"/>
      <c r="J1" s="5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8">
      <c r="A2" s="1" t="s">
        <v>72</v>
      </c>
      <c r="D2" s="7"/>
      <c r="E2" s="7"/>
      <c r="F2" s="8" t="s">
        <v>100</v>
      </c>
      <c r="H2" s="3"/>
      <c r="I2" s="4"/>
      <c r="K2" s="9"/>
      <c r="L2" s="10"/>
      <c r="M2" s="9"/>
      <c r="N2" s="10"/>
      <c r="O2" s="10"/>
      <c r="P2" s="10"/>
      <c r="Q2" s="10"/>
      <c r="R2" s="10"/>
      <c r="S2" s="10"/>
      <c r="T2" s="10"/>
      <c r="U2" s="10"/>
      <c r="V2" s="4"/>
      <c r="W2" s="4"/>
      <c r="X2" s="8" t="s">
        <v>93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9" ht="34.5" customHeight="1">
      <c r="A3" s="146" t="s">
        <v>43</v>
      </c>
      <c r="B3" s="145"/>
      <c r="D3" s="4"/>
      <c r="E3" s="4"/>
      <c r="F3" s="7"/>
      <c r="G3" s="7"/>
      <c r="H3" s="456" t="s">
        <v>101</v>
      </c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8"/>
      <c r="AH3" s="8"/>
      <c r="AI3" s="8"/>
      <c r="AJ3" s="8"/>
      <c r="AK3" s="8"/>
      <c r="AL3" s="8"/>
      <c r="AM3" s="8"/>
    </row>
    <row r="4" spans="1:39" ht="19.5">
      <c r="A4" s="1"/>
      <c r="D4" s="4"/>
      <c r="E4" s="4"/>
      <c r="F4" s="7"/>
      <c r="G4" s="12" t="s">
        <v>40</v>
      </c>
      <c r="H4" s="3"/>
      <c r="I4" s="4"/>
      <c r="J4" s="10"/>
      <c r="K4" s="10"/>
      <c r="M4" s="9"/>
      <c r="N4" s="10"/>
      <c r="O4" s="67" t="s">
        <v>38</v>
      </c>
      <c r="P4" s="10"/>
      <c r="Q4" s="10"/>
      <c r="R4" s="10"/>
      <c r="S4" s="10"/>
      <c r="T4" s="10"/>
      <c r="U4" s="9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8" ht="13.5" thickBot="1">
      <c r="A5" s="43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14"/>
      <c r="N5" s="4"/>
      <c r="O5" s="4"/>
      <c r="P5" s="4"/>
      <c r="Q5" s="4"/>
      <c r="R5" s="4"/>
      <c r="S5" s="4"/>
      <c r="T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1" customHeight="1" thickBot="1" thickTop="1">
      <c r="A6" s="44"/>
      <c r="B6" s="15"/>
      <c r="C6" s="450" t="s">
        <v>23</v>
      </c>
      <c r="D6" s="453" t="s">
        <v>1</v>
      </c>
      <c r="E6" s="16" t="s">
        <v>2</v>
      </c>
      <c r="F6" s="17"/>
      <c r="G6" s="17"/>
      <c r="H6" s="18"/>
      <c r="I6" s="19"/>
      <c r="J6" s="19"/>
      <c r="K6" s="20"/>
      <c r="L6" s="20"/>
      <c r="M6" s="20"/>
      <c r="N6" s="20"/>
      <c r="O6" s="20"/>
      <c r="P6" s="20" t="s">
        <v>3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  <c r="AH6" s="21"/>
      <c r="AI6" s="21"/>
      <c r="AJ6" s="21"/>
      <c r="AK6" s="21"/>
      <c r="AL6" s="22"/>
    </row>
    <row r="7" spans="1:38" ht="19.5" customHeight="1">
      <c r="A7" s="45" t="s">
        <v>4</v>
      </c>
      <c r="B7" s="23" t="s">
        <v>5</v>
      </c>
      <c r="C7" s="451"/>
      <c r="D7" s="454"/>
      <c r="E7" s="187"/>
      <c r="F7" s="182"/>
      <c r="G7" s="55" t="s">
        <v>6</v>
      </c>
      <c r="H7" s="189"/>
      <c r="I7" s="448" t="s">
        <v>7</v>
      </c>
      <c r="J7" s="448"/>
      <c r="K7" s="448"/>
      <c r="L7" s="448"/>
      <c r="M7" s="449"/>
      <c r="N7" s="38"/>
      <c r="O7" s="38"/>
      <c r="P7" s="38" t="s">
        <v>8</v>
      </c>
      <c r="Q7" s="38"/>
      <c r="R7" s="121"/>
      <c r="S7" s="38"/>
      <c r="T7" s="38"/>
      <c r="U7" s="38" t="s">
        <v>9</v>
      </c>
      <c r="V7" s="38"/>
      <c r="W7" s="57"/>
      <c r="X7" s="38"/>
      <c r="Y7" s="38"/>
      <c r="Z7" s="38" t="s">
        <v>10</v>
      </c>
      <c r="AA7" s="38"/>
      <c r="AB7" s="121"/>
      <c r="AC7" s="38"/>
      <c r="AD7" s="38"/>
      <c r="AE7" s="38" t="s">
        <v>11</v>
      </c>
      <c r="AF7" s="38"/>
      <c r="AG7" s="57"/>
      <c r="AH7" s="38"/>
      <c r="AI7" s="38"/>
      <c r="AJ7" s="38" t="s">
        <v>12</v>
      </c>
      <c r="AK7" s="38"/>
      <c r="AL7" s="56"/>
    </row>
    <row r="8" spans="1:38" ht="27.75" customHeight="1" thickBot="1">
      <c r="A8" s="46"/>
      <c r="B8" s="33"/>
      <c r="C8" s="452"/>
      <c r="D8" s="455"/>
      <c r="E8" s="188"/>
      <c r="F8" s="183" t="s">
        <v>13</v>
      </c>
      <c r="G8" s="54" t="s">
        <v>14</v>
      </c>
      <c r="H8" s="190" t="s">
        <v>24</v>
      </c>
      <c r="I8" s="147" t="s">
        <v>13</v>
      </c>
      <c r="J8" s="51" t="s">
        <v>14</v>
      </c>
      <c r="K8" s="51" t="s">
        <v>24</v>
      </c>
      <c r="L8" s="51" t="s">
        <v>21</v>
      </c>
      <c r="M8" s="149" t="s">
        <v>23</v>
      </c>
      <c r="N8" s="51" t="s">
        <v>13</v>
      </c>
      <c r="O8" s="51" t="s">
        <v>14</v>
      </c>
      <c r="P8" s="51" t="s">
        <v>24</v>
      </c>
      <c r="Q8" s="51" t="s">
        <v>21</v>
      </c>
      <c r="R8" s="149" t="s">
        <v>23</v>
      </c>
      <c r="S8" s="52" t="s">
        <v>13</v>
      </c>
      <c r="T8" s="53" t="s">
        <v>14</v>
      </c>
      <c r="U8" s="53" t="s">
        <v>25</v>
      </c>
      <c r="V8" s="53" t="s">
        <v>21</v>
      </c>
      <c r="W8" s="149" t="s">
        <v>23</v>
      </c>
      <c r="X8" s="51" t="s">
        <v>13</v>
      </c>
      <c r="Y8" s="51" t="s">
        <v>14</v>
      </c>
      <c r="Z8" s="51" t="s">
        <v>24</v>
      </c>
      <c r="AA8" s="147" t="s">
        <v>21</v>
      </c>
      <c r="AB8" s="149" t="s">
        <v>23</v>
      </c>
      <c r="AC8" s="51" t="s">
        <v>13</v>
      </c>
      <c r="AD8" s="51" t="s">
        <v>14</v>
      </c>
      <c r="AE8" s="51" t="s">
        <v>24</v>
      </c>
      <c r="AF8" s="147" t="s">
        <v>21</v>
      </c>
      <c r="AG8" s="149" t="s">
        <v>23</v>
      </c>
      <c r="AH8" s="53" t="s">
        <v>13</v>
      </c>
      <c r="AI8" s="53" t="s">
        <v>14</v>
      </c>
      <c r="AJ8" s="53" t="s">
        <v>24</v>
      </c>
      <c r="AK8" s="53" t="s">
        <v>21</v>
      </c>
      <c r="AL8" s="73" t="s">
        <v>23</v>
      </c>
    </row>
    <row r="9" spans="1:38" ht="15">
      <c r="A9" s="36" t="s">
        <v>15</v>
      </c>
      <c r="B9" s="380" t="s">
        <v>26</v>
      </c>
      <c r="C9" s="191">
        <f>SUM(C10:C15)</f>
        <v>20</v>
      </c>
      <c r="D9" s="179">
        <f>SUM(D10:D13)</f>
        <v>1</v>
      </c>
      <c r="E9" s="217">
        <f>SUM(E10:E15)</f>
        <v>360</v>
      </c>
      <c r="F9" s="218">
        <f>SUM(F10:F15)</f>
        <v>21</v>
      </c>
      <c r="G9" s="217">
        <f>SUM(G10:G15)</f>
        <v>15</v>
      </c>
      <c r="H9" s="219">
        <f>SUM(H10:H15)</f>
        <v>324</v>
      </c>
      <c r="I9" s="148"/>
      <c r="J9" s="64"/>
      <c r="K9" s="64"/>
      <c r="L9" s="154"/>
      <c r="M9" s="262"/>
      <c r="N9" s="148"/>
      <c r="O9" s="64"/>
      <c r="P9" s="64"/>
      <c r="Q9" s="154"/>
      <c r="R9" s="156"/>
      <c r="S9" s="155"/>
      <c r="T9" s="150"/>
      <c r="U9" s="64"/>
      <c r="V9" s="154"/>
      <c r="W9" s="156"/>
      <c r="X9" s="148"/>
      <c r="Y9" s="64"/>
      <c r="Z9" s="64"/>
      <c r="AA9" s="157"/>
      <c r="AB9" s="159"/>
      <c r="AC9" s="158"/>
      <c r="AD9" s="64"/>
      <c r="AE9" s="64"/>
      <c r="AF9" s="157"/>
      <c r="AG9" s="159"/>
      <c r="AH9" s="158"/>
      <c r="AI9" s="64"/>
      <c r="AJ9" s="64"/>
      <c r="AK9" s="154"/>
      <c r="AL9" s="37"/>
    </row>
    <row r="10" spans="1:38" ht="15">
      <c r="A10" s="58">
        <v>1</v>
      </c>
      <c r="B10" s="327" t="s">
        <v>19</v>
      </c>
      <c r="C10" s="85">
        <f aca="true" t="shared" si="0" ref="C10:C15">SUM(M10,R10,W10,AB10,AG10,AL10)</f>
        <v>12</v>
      </c>
      <c r="D10" s="122">
        <v>1</v>
      </c>
      <c r="E10" s="220">
        <f aca="true" t="shared" si="1" ref="E10:E15">F10+G10+H10</f>
        <v>150</v>
      </c>
      <c r="F10" s="122">
        <f aca="true" t="shared" si="2" ref="F10:H15">I10*15+N10*15+S10*15+X10*15+AC10*15+AH10*15</f>
        <v>0</v>
      </c>
      <c r="G10" s="221">
        <f t="shared" si="2"/>
        <v>0</v>
      </c>
      <c r="H10" s="220">
        <f t="shared" si="2"/>
        <v>150</v>
      </c>
      <c r="I10" s="237"/>
      <c r="J10" s="238"/>
      <c r="K10" s="238">
        <v>2</v>
      </c>
      <c r="L10" s="239"/>
      <c r="M10" s="124">
        <v>2</v>
      </c>
      <c r="N10" s="238"/>
      <c r="O10" s="238"/>
      <c r="P10" s="238">
        <v>2</v>
      </c>
      <c r="Q10" s="114"/>
      <c r="R10" s="110">
        <v>2</v>
      </c>
      <c r="S10" s="271"/>
      <c r="T10" s="267"/>
      <c r="U10" s="267">
        <v>2</v>
      </c>
      <c r="V10" s="272"/>
      <c r="W10" s="110">
        <v>2</v>
      </c>
      <c r="X10" s="238"/>
      <c r="Y10" s="238"/>
      <c r="Z10" s="238">
        <v>2</v>
      </c>
      <c r="AA10" s="239"/>
      <c r="AB10" s="110">
        <v>2</v>
      </c>
      <c r="AC10" s="237"/>
      <c r="AD10" s="238"/>
      <c r="AE10" s="238">
        <v>2</v>
      </c>
      <c r="AF10" s="239" t="s">
        <v>21</v>
      </c>
      <c r="AG10" s="110">
        <v>4</v>
      </c>
      <c r="AH10" s="76"/>
      <c r="AI10" s="76"/>
      <c r="AJ10" s="76"/>
      <c r="AK10" s="114"/>
      <c r="AL10" s="127"/>
    </row>
    <row r="11" spans="1:38" ht="15">
      <c r="A11" s="58">
        <v>2</v>
      </c>
      <c r="B11" s="326" t="s">
        <v>20</v>
      </c>
      <c r="C11" s="85">
        <f t="shared" si="0"/>
        <v>0</v>
      </c>
      <c r="D11" s="122"/>
      <c r="E11" s="220">
        <f t="shared" si="1"/>
        <v>60</v>
      </c>
      <c r="F11" s="122">
        <f t="shared" si="2"/>
        <v>0</v>
      </c>
      <c r="G11" s="221">
        <f t="shared" si="2"/>
        <v>0</v>
      </c>
      <c r="H11" s="220">
        <f t="shared" si="2"/>
        <v>60</v>
      </c>
      <c r="I11" s="237"/>
      <c r="J11" s="238"/>
      <c r="K11" s="238">
        <v>2</v>
      </c>
      <c r="L11" s="239"/>
      <c r="M11" s="124"/>
      <c r="N11" s="238"/>
      <c r="O11" s="238"/>
      <c r="P11" s="238">
        <v>2</v>
      </c>
      <c r="Q11" s="114"/>
      <c r="R11" s="110"/>
      <c r="S11" s="271"/>
      <c r="T11" s="267"/>
      <c r="U11" s="267"/>
      <c r="V11" s="272"/>
      <c r="W11" s="110"/>
      <c r="X11" s="238"/>
      <c r="Y11" s="238"/>
      <c r="Z11" s="238"/>
      <c r="AA11" s="239"/>
      <c r="AB11" s="110"/>
      <c r="AC11" s="237"/>
      <c r="AD11" s="238"/>
      <c r="AE11" s="238"/>
      <c r="AF11" s="239"/>
      <c r="AG11" s="110"/>
      <c r="AH11" s="76"/>
      <c r="AI11" s="76"/>
      <c r="AJ11" s="76"/>
      <c r="AK11" s="114"/>
      <c r="AL11" s="127"/>
    </row>
    <row r="12" spans="1:38" ht="15">
      <c r="A12" s="58">
        <v>3</v>
      </c>
      <c r="B12" s="327" t="s">
        <v>18</v>
      </c>
      <c r="C12" s="85">
        <f t="shared" si="0"/>
        <v>2</v>
      </c>
      <c r="D12" s="122"/>
      <c r="E12" s="220">
        <f t="shared" si="1"/>
        <v>30</v>
      </c>
      <c r="F12" s="122">
        <f t="shared" si="2"/>
        <v>0</v>
      </c>
      <c r="G12" s="221">
        <f t="shared" si="2"/>
        <v>0</v>
      </c>
      <c r="H12" s="220">
        <f t="shared" si="2"/>
        <v>30</v>
      </c>
      <c r="I12" s="237"/>
      <c r="J12" s="238"/>
      <c r="K12" s="238"/>
      <c r="L12" s="239"/>
      <c r="M12" s="124"/>
      <c r="N12" s="238"/>
      <c r="O12" s="238"/>
      <c r="P12" s="238"/>
      <c r="Q12" s="114"/>
      <c r="R12" s="110"/>
      <c r="S12" s="271"/>
      <c r="T12" s="267"/>
      <c r="U12" s="267"/>
      <c r="V12" s="272"/>
      <c r="W12" s="110"/>
      <c r="X12" s="238"/>
      <c r="Y12" s="238"/>
      <c r="Z12" s="238">
        <v>2</v>
      </c>
      <c r="AA12" s="239"/>
      <c r="AB12" s="110">
        <v>2</v>
      </c>
      <c r="AC12" s="237"/>
      <c r="AD12" s="238"/>
      <c r="AE12" s="238"/>
      <c r="AF12" s="239"/>
      <c r="AG12" s="110"/>
      <c r="AH12" s="76"/>
      <c r="AI12" s="76"/>
      <c r="AJ12" s="76"/>
      <c r="AK12" s="114"/>
      <c r="AL12" s="127"/>
    </row>
    <row r="13" spans="1:38" ht="15">
      <c r="A13" s="58">
        <v>4</v>
      </c>
      <c r="B13" s="381" t="s">
        <v>41</v>
      </c>
      <c r="C13" s="85">
        <f t="shared" si="0"/>
        <v>2</v>
      </c>
      <c r="D13" s="222"/>
      <c r="E13" s="220">
        <f t="shared" si="1"/>
        <v>30</v>
      </c>
      <c r="F13" s="122">
        <f t="shared" si="2"/>
        <v>0</v>
      </c>
      <c r="G13" s="221">
        <f t="shared" si="2"/>
        <v>0</v>
      </c>
      <c r="H13" s="220">
        <f t="shared" si="2"/>
        <v>30</v>
      </c>
      <c r="I13" s="240"/>
      <c r="J13" s="241"/>
      <c r="K13" s="241">
        <v>2</v>
      </c>
      <c r="L13" s="242"/>
      <c r="M13" s="428">
        <v>2</v>
      </c>
      <c r="N13" s="240"/>
      <c r="O13" s="241"/>
      <c r="P13" s="241"/>
      <c r="Q13" s="115"/>
      <c r="R13" s="111"/>
      <c r="S13" s="260"/>
      <c r="T13" s="261"/>
      <c r="U13" s="261"/>
      <c r="V13" s="273"/>
      <c r="W13" s="111"/>
      <c r="X13" s="240"/>
      <c r="Y13" s="241"/>
      <c r="Z13" s="241"/>
      <c r="AA13" s="242"/>
      <c r="AB13" s="111"/>
      <c r="AC13" s="240"/>
      <c r="AD13" s="241"/>
      <c r="AE13" s="241"/>
      <c r="AF13" s="242"/>
      <c r="AG13" s="117"/>
      <c r="AH13" s="89"/>
      <c r="AI13" s="63"/>
      <c r="AJ13" s="63"/>
      <c r="AK13" s="115"/>
      <c r="AL13" s="128"/>
    </row>
    <row r="14" spans="1:40" ht="15">
      <c r="A14" s="58">
        <v>5</v>
      </c>
      <c r="B14" s="381" t="s">
        <v>42</v>
      </c>
      <c r="C14" s="85">
        <f t="shared" si="0"/>
        <v>2</v>
      </c>
      <c r="D14" s="76"/>
      <c r="E14" s="220">
        <f t="shared" si="1"/>
        <v>30</v>
      </c>
      <c r="F14" s="122">
        <f>I14*15+N14*15+S14*15+X14*15+AC14*15+AH14*15</f>
        <v>0</v>
      </c>
      <c r="G14" s="221">
        <f>J14*15+O14*15+T14*15+Y14*15+AD14*15+AI14*15</f>
        <v>0</v>
      </c>
      <c r="H14" s="220">
        <f>K14*15+P14*15+U14*15+Z14*15+AE14*15+AJ14*15</f>
        <v>30</v>
      </c>
      <c r="I14" s="243"/>
      <c r="J14" s="244"/>
      <c r="K14" s="244"/>
      <c r="L14" s="239"/>
      <c r="M14" s="120"/>
      <c r="N14" s="243"/>
      <c r="O14" s="244"/>
      <c r="P14" s="244"/>
      <c r="Q14" s="114"/>
      <c r="R14" s="110"/>
      <c r="S14" s="274"/>
      <c r="T14" s="275"/>
      <c r="U14" s="275"/>
      <c r="V14" s="272"/>
      <c r="W14" s="110"/>
      <c r="X14" s="243"/>
      <c r="Y14" s="244"/>
      <c r="Z14" s="244"/>
      <c r="AA14" s="239"/>
      <c r="AB14" s="110"/>
      <c r="AC14" s="243"/>
      <c r="AD14" s="244"/>
      <c r="AE14" s="244">
        <v>2</v>
      </c>
      <c r="AF14" s="239"/>
      <c r="AG14" s="120">
        <v>2</v>
      </c>
      <c r="AH14" s="82"/>
      <c r="AI14" s="78"/>
      <c r="AJ14" s="244"/>
      <c r="AK14" s="114"/>
      <c r="AL14" s="112"/>
      <c r="AN14" s="72"/>
    </row>
    <row r="15" spans="1:38" ht="15">
      <c r="A15" s="58">
        <v>6</v>
      </c>
      <c r="B15" s="381" t="s">
        <v>44</v>
      </c>
      <c r="C15" s="85">
        <f t="shared" si="0"/>
        <v>2</v>
      </c>
      <c r="D15" s="76"/>
      <c r="E15" s="220">
        <f t="shared" si="1"/>
        <v>60</v>
      </c>
      <c r="F15" s="122">
        <f t="shared" si="2"/>
        <v>21</v>
      </c>
      <c r="G15" s="221">
        <f t="shared" si="2"/>
        <v>15</v>
      </c>
      <c r="H15" s="220">
        <f t="shared" si="2"/>
        <v>24</v>
      </c>
      <c r="I15" s="243"/>
      <c r="J15" s="244">
        <v>1</v>
      </c>
      <c r="K15" s="244"/>
      <c r="L15" s="239"/>
      <c r="M15" s="124">
        <v>0.5</v>
      </c>
      <c r="N15" s="243">
        <v>0.5</v>
      </c>
      <c r="O15" s="244"/>
      <c r="P15" s="244">
        <v>0.5</v>
      </c>
      <c r="Q15" s="151"/>
      <c r="R15" s="124">
        <v>0.5</v>
      </c>
      <c r="S15" s="274">
        <v>0.6</v>
      </c>
      <c r="T15" s="275"/>
      <c r="U15" s="275">
        <v>0.4</v>
      </c>
      <c r="V15" s="272"/>
      <c r="W15" s="124">
        <v>0.5</v>
      </c>
      <c r="X15" s="243">
        <v>0.3</v>
      </c>
      <c r="Y15" s="244"/>
      <c r="Z15" s="244">
        <v>0.7</v>
      </c>
      <c r="AA15" s="239"/>
      <c r="AB15" s="124">
        <v>0.5</v>
      </c>
      <c r="AC15" s="243"/>
      <c r="AD15" s="244"/>
      <c r="AE15" s="244"/>
      <c r="AF15" s="239"/>
      <c r="AG15" s="120"/>
      <c r="AH15" s="119"/>
      <c r="AI15" s="79"/>
      <c r="AJ15" s="79"/>
      <c r="AK15" s="116"/>
      <c r="AL15" s="113"/>
    </row>
    <row r="16" spans="1:38" ht="15">
      <c r="A16" s="60" t="s">
        <v>16</v>
      </c>
      <c r="B16" s="65" t="s">
        <v>69</v>
      </c>
      <c r="C16" s="61">
        <f aca="true" t="shared" si="3" ref="C16:H16">SUM(C17:C19)</f>
        <v>7</v>
      </c>
      <c r="D16" s="180">
        <f t="shared" si="3"/>
        <v>0</v>
      </c>
      <c r="E16" s="165">
        <f t="shared" si="3"/>
        <v>90</v>
      </c>
      <c r="F16" s="164">
        <f t="shared" si="3"/>
        <v>30</v>
      </c>
      <c r="G16" s="165">
        <f t="shared" si="3"/>
        <v>45</v>
      </c>
      <c r="H16" s="165">
        <f t="shared" si="3"/>
        <v>15</v>
      </c>
      <c r="I16" s="245"/>
      <c r="J16" s="246"/>
      <c r="K16" s="246"/>
      <c r="L16" s="247"/>
      <c r="M16" s="263"/>
      <c r="N16" s="268"/>
      <c r="O16" s="269"/>
      <c r="P16" s="246"/>
      <c r="Q16" s="62"/>
      <c r="R16" s="160"/>
      <c r="S16" s="276"/>
      <c r="T16" s="249"/>
      <c r="U16" s="269"/>
      <c r="V16" s="249"/>
      <c r="W16" s="162"/>
      <c r="X16" s="249"/>
      <c r="Y16" s="269"/>
      <c r="Z16" s="269"/>
      <c r="AA16" s="249"/>
      <c r="AB16" s="160"/>
      <c r="AC16" s="276"/>
      <c r="AD16" s="250"/>
      <c r="AE16" s="250"/>
      <c r="AF16" s="250"/>
      <c r="AG16" s="162"/>
      <c r="AH16" s="62"/>
      <c r="AI16" s="153"/>
      <c r="AJ16" s="153"/>
      <c r="AK16" s="153"/>
      <c r="AL16" s="163"/>
    </row>
    <row r="17" spans="1:38" ht="15">
      <c r="A17" s="93">
        <v>7</v>
      </c>
      <c r="B17" s="382" t="s">
        <v>27</v>
      </c>
      <c r="C17" s="85">
        <f>SUM(M17,R17,W17,AB17,AG17,AL17)</f>
        <v>3</v>
      </c>
      <c r="D17" s="84"/>
      <c r="E17" s="220">
        <f>F17+G17+H17</f>
        <v>30</v>
      </c>
      <c r="F17" s="122">
        <f aca="true" t="shared" si="4" ref="F17:H19">I17*15+N17*15+S17*15+X17*15+AC17*15+AH17*15</f>
        <v>15</v>
      </c>
      <c r="G17" s="221">
        <f t="shared" si="4"/>
        <v>15</v>
      </c>
      <c r="H17" s="220">
        <f t="shared" si="4"/>
        <v>0</v>
      </c>
      <c r="I17" s="237"/>
      <c r="J17" s="238"/>
      <c r="K17" s="238"/>
      <c r="L17" s="248"/>
      <c r="M17" s="264"/>
      <c r="N17" s="270">
        <v>1</v>
      </c>
      <c r="O17" s="241">
        <v>1</v>
      </c>
      <c r="P17" s="238"/>
      <c r="Q17" s="114"/>
      <c r="R17" s="118">
        <v>3</v>
      </c>
      <c r="S17" s="271"/>
      <c r="T17" s="267"/>
      <c r="U17" s="267"/>
      <c r="V17" s="272"/>
      <c r="W17" s="110"/>
      <c r="X17" s="238"/>
      <c r="Y17" s="238"/>
      <c r="Z17" s="238"/>
      <c r="AA17" s="239"/>
      <c r="AB17" s="118"/>
      <c r="AC17" s="237"/>
      <c r="AD17" s="238"/>
      <c r="AE17" s="238"/>
      <c r="AF17" s="239"/>
      <c r="AG17" s="110"/>
      <c r="AH17" s="76"/>
      <c r="AI17" s="76"/>
      <c r="AJ17" s="76"/>
      <c r="AK17" s="125"/>
      <c r="AL17" s="127"/>
    </row>
    <row r="18" spans="1:38" ht="15">
      <c r="A18" s="93">
        <v>8</v>
      </c>
      <c r="B18" s="382" t="s">
        <v>70</v>
      </c>
      <c r="C18" s="85">
        <f>SUM(M18,R18,W18,AB18,AG18,AL18)</f>
        <v>3</v>
      </c>
      <c r="D18" s="84"/>
      <c r="E18" s="220">
        <f>F18+G18+H18</f>
        <v>45</v>
      </c>
      <c r="F18" s="122">
        <f t="shared" si="4"/>
        <v>15</v>
      </c>
      <c r="G18" s="221">
        <f t="shared" si="4"/>
        <v>30</v>
      </c>
      <c r="H18" s="220">
        <f t="shared" si="4"/>
        <v>0</v>
      </c>
      <c r="I18" s="237"/>
      <c r="J18" s="238"/>
      <c r="K18" s="238"/>
      <c r="L18" s="239"/>
      <c r="M18" s="124"/>
      <c r="N18" s="238"/>
      <c r="O18" s="244"/>
      <c r="P18" s="237"/>
      <c r="Q18" s="114"/>
      <c r="R18" s="118"/>
      <c r="S18" s="271">
        <v>1</v>
      </c>
      <c r="T18" s="267">
        <v>2</v>
      </c>
      <c r="U18" s="267"/>
      <c r="V18" s="272"/>
      <c r="W18" s="110">
        <v>3</v>
      </c>
      <c r="X18" s="238"/>
      <c r="Y18" s="238"/>
      <c r="Z18" s="238"/>
      <c r="AA18" s="239"/>
      <c r="AB18" s="118"/>
      <c r="AC18" s="237"/>
      <c r="AD18" s="238"/>
      <c r="AE18" s="238"/>
      <c r="AF18" s="239"/>
      <c r="AG18" s="110"/>
      <c r="AH18" s="76"/>
      <c r="AI18" s="76"/>
      <c r="AJ18" s="76"/>
      <c r="AK18" s="125"/>
      <c r="AL18" s="127"/>
    </row>
    <row r="19" spans="1:38" ht="15">
      <c r="A19" s="93">
        <v>9</v>
      </c>
      <c r="B19" s="382" t="s">
        <v>58</v>
      </c>
      <c r="C19" s="85">
        <f>SUM(M19,R19,W19,AB19,AG19,AL19)</f>
        <v>1</v>
      </c>
      <c r="D19" s="84"/>
      <c r="E19" s="220">
        <f>F19+G19+H19</f>
        <v>15</v>
      </c>
      <c r="F19" s="122">
        <f t="shared" si="4"/>
        <v>0</v>
      </c>
      <c r="G19" s="221">
        <f t="shared" si="4"/>
        <v>0</v>
      </c>
      <c r="H19" s="220">
        <f t="shared" si="4"/>
        <v>15</v>
      </c>
      <c r="I19" s="237"/>
      <c r="J19" s="238"/>
      <c r="K19" s="238"/>
      <c r="L19" s="239"/>
      <c r="M19" s="124"/>
      <c r="N19" s="238"/>
      <c r="O19" s="270"/>
      <c r="P19" s="238"/>
      <c r="Q19" s="114"/>
      <c r="R19" s="118"/>
      <c r="S19" s="271"/>
      <c r="T19" s="267"/>
      <c r="U19" s="267"/>
      <c r="V19" s="272"/>
      <c r="W19" s="110"/>
      <c r="X19" s="238"/>
      <c r="Y19" s="238"/>
      <c r="Z19" s="238">
        <v>1</v>
      </c>
      <c r="AA19" s="239"/>
      <c r="AB19" s="118">
        <v>1</v>
      </c>
      <c r="AC19" s="237"/>
      <c r="AD19" s="238"/>
      <c r="AE19" s="238"/>
      <c r="AF19" s="239"/>
      <c r="AG19" s="110"/>
      <c r="AH19" s="76"/>
      <c r="AI19" s="76"/>
      <c r="AJ19" s="76"/>
      <c r="AK19" s="125"/>
      <c r="AL19" s="127"/>
    </row>
    <row r="20" spans="1:38" ht="15">
      <c r="A20" s="60" t="s">
        <v>76</v>
      </c>
      <c r="B20" s="65" t="s">
        <v>29</v>
      </c>
      <c r="C20" s="61">
        <f aca="true" t="shared" si="5" ref="C20:H20">SUM(C21:C41)</f>
        <v>70</v>
      </c>
      <c r="D20" s="180">
        <f t="shared" si="5"/>
        <v>7</v>
      </c>
      <c r="E20" s="165">
        <f t="shared" si="5"/>
        <v>705</v>
      </c>
      <c r="F20" s="184">
        <f t="shared" si="5"/>
        <v>210</v>
      </c>
      <c r="G20" s="164">
        <f t="shared" si="5"/>
        <v>390</v>
      </c>
      <c r="H20" s="165">
        <f t="shared" si="5"/>
        <v>105</v>
      </c>
      <c r="I20" s="249"/>
      <c r="J20" s="250"/>
      <c r="K20" s="250"/>
      <c r="L20" s="250"/>
      <c r="M20" s="263"/>
      <c r="N20" s="62"/>
      <c r="O20" s="152"/>
      <c r="P20" s="152"/>
      <c r="Q20" s="62"/>
      <c r="R20" s="162"/>
      <c r="S20" s="249"/>
      <c r="T20" s="250"/>
      <c r="U20" s="250"/>
      <c r="V20" s="250"/>
      <c r="W20" s="162"/>
      <c r="X20" s="276"/>
      <c r="Y20" s="250"/>
      <c r="Z20" s="250"/>
      <c r="AA20" s="250"/>
      <c r="AB20" s="162"/>
      <c r="AC20" s="276"/>
      <c r="AD20" s="250"/>
      <c r="AE20" s="250"/>
      <c r="AF20" s="250"/>
      <c r="AG20" s="162"/>
      <c r="AH20" s="161"/>
      <c r="AI20" s="153"/>
      <c r="AJ20" s="153"/>
      <c r="AK20" s="153"/>
      <c r="AL20" s="163"/>
    </row>
    <row r="21" spans="1:39" ht="15">
      <c r="A21" s="93">
        <v>10</v>
      </c>
      <c r="B21" s="382" t="s">
        <v>60</v>
      </c>
      <c r="C21" s="223">
        <f aca="true" t="shared" si="6" ref="C21:C30">SUM(M21,R21,W21,AB21,AG21,AL21)</f>
        <v>3</v>
      </c>
      <c r="D21" s="84">
        <v>1</v>
      </c>
      <c r="E21" s="220">
        <f aca="true" t="shared" si="7" ref="E21:E30">F21+G21+H21</f>
        <v>30</v>
      </c>
      <c r="F21" s="122">
        <f>I21*15+N21*15+S21*15+X21*15+AC21*15+AH21*15</f>
        <v>30</v>
      </c>
      <c r="G21" s="221">
        <f>J21*15+O21*15+T21*15+Y21*15+AD21*15+AI21*15</f>
        <v>0</v>
      </c>
      <c r="H21" s="220">
        <f>K21*15+P21*15+U21*15+Z21*15+AE21*15+AJ21*15</f>
        <v>0</v>
      </c>
      <c r="I21" s="237">
        <v>2</v>
      </c>
      <c r="J21" s="238"/>
      <c r="K21" s="238"/>
      <c r="L21" s="239" t="s">
        <v>21</v>
      </c>
      <c r="M21" s="124">
        <v>3</v>
      </c>
      <c r="N21" s="238"/>
      <c r="O21" s="238"/>
      <c r="P21" s="238"/>
      <c r="Q21" s="239"/>
      <c r="R21" s="118"/>
      <c r="S21" s="271"/>
      <c r="T21" s="267"/>
      <c r="U21" s="267"/>
      <c r="V21" s="267"/>
      <c r="W21" s="138"/>
      <c r="X21" s="238"/>
      <c r="Y21" s="238"/>
      <c r="Z21" s="238"/>
      <c r="AA21" s="239"/>
      <c r="AB21" s="110"/>
      <c r="AC21" s="237"/>
      <c r="AD21" s="238"/>
      <c r="AE21" s="238"/>
      <c r="AF21" s="239"/>
      <c r="AG21" s="110"/>
      <c r="AH21" s="76"/>
      <c r="AI21" s="76"/>
      <c r="AJ21" s="76"/>
      <c r="AK21" s="125"/>
      <c r="AL21" s="127"/>
      <c r="AM21" s="72"/>
    </row>
    <row r="22" spans="1:39" ht="15">
      <c r="A22" s="93">
        <v>11</v>
      </c>
      <c r="B22" s="382" t="s">
        <v>61</v>
      </c>
      <c r="C22" s="223">
        <f t="shared" si="6"/>
        <v>2</v>
      </c>
      <c r="D22" s="84"/>
      <c r="E22" s="220">
        <f t="shared" si="7"/>
        <v>30</v>
      </c>
      <c r="F22" s="122">
        <f aca="true" t="shared" si="8" ref="F22:H23">I22*15+N22*15+S22*15+X22*15+AC22*15+AH22*15</f>
        <v>0</v>
      </c>
      <c r="G22" s="221">
        <f t="shared" si="8"/>
        <v>30</v>
      </c>
      <c r="H22" s="220">
        <f t="shared" si="8"/>
        <v>0</v>
      </c>
      <c r="I22" s="237"/>
      <c r="J22" s="238">
        <v>2</v>
      </c>
      <c r="K22" s="238"/>
      <c r="L22" s="239"/>
      <c r="M22" s="124">
        <v>2</v>
      </c>
      <c r="N22" s="238"/>
      <c r="O22" s="238"/>
      <c r="P22" s="238"/>
      <c r="Q22" s="239"/>
      <c r="R22" s="118"/>
      <c r="S22" s="271"/>
      <c r="T22" s="267"/>
      <c r="U22" s="267"/>
      <c r="V22" s="267"/>
      <c r="W22" s="118"/>
      <c r="X22" s="238"/>
      <c r="Y22" s="238"/>
      <c r="Z22" s="238"/>
      <c r="AA22" s="239"/>
      <c r="AB22" s="110"/>
      <c r="AC22" s="237"/>
      <c r="AD22" s="238"/>
      <c r="AE22" s="238"/>
      <c r="AF22" s="239"/>
      <c r="AG22" s="110"/>
      <c r="AH22" s="76"/>
      <c r="AI22" s="76"/>
      <c r="AJ22" s="76"/>
      <c r="AK22" s="125"/>
      <c r="AL22" s="127"/>
      <c r="AM22" s="72"/>
    </row>
    <row r="23" spans="1:39" ht="15">
      <c r="A23" s="93">
        <v>12</v>
      </c>
      <c r="B23" s="382" t="s">
        <v>67</v>
      </c>
      <c r="C23" s="223">
        <f t="shared" si="6"/>
        <v>2</v>
      </c>
      <c r="D23" s="84"/>
      <c r="E23" s="220">
        <f t="shared" si="7"/>
        <v>30</v>
      </c>
      <c r="F23" s="122">
        <f t="shared" si="8"/>
        <v>0</v>
      </c>
      <c r="G23" s="221">
        <f t="shared" si="8"/>
        <v>30</v>
      </c>
      <c r="H23" s="220">
        <f t="shared" si="8"/>
        <v>0</v>
      </c>
      <c r="I23" s="237"/>
      <c r="J23" s="238"/>
      <c r="K23" s="238"/>
      <c r="L23" s="239"/>
      <c r="M23" s="124"/>
      <c r="N23" s="238"/>
      <c r="O23" s="238"/>
      <c r="P23" s="238"/>
      <c r="Q23" s="239"/>
      <c r="R23" s="118"/>
      <c r="S23" s="271"/>
      <c r="T23" s="267">
        <v>2</v>
      </c>
      <c r="U23" s="267"/>
      <c r="V23" s="267"/>
      <c r="W23" s="118">
        <v>2</v>
      </c>
      <c r="X23" s="238"/>
      <c r="Y23" s="238"/>
      <c r="Z23" s="238"/>
      <c r="AA23" s="239"/>
      <c r="AB23" s="110"/>
      <c r="AC23" s="252"/>
      <c r="AD23" s="251"/>
      <c r="AE23" s="238"/>
      <c r="AF23" s="239"/>
      <c r="AG23" s="110"/>
      <c r="AH23" s="76"/>
      <c r="AI23" s="267"/>
      <c r="AJ23" s="267"/>
      <c r="AK23" s="125"/>
      <c r="AL23" s="127"/>
      <c r="AM23" s="72"/>
    </row>
    <row r="24" spans="1:39" ht="15">
      <c r="A24" s="93">
        <v>13</v>
      </c>
      <c r="B24" s="382" t="s">
        <v>46</v>
      </c>
      <c r="C24" s="223">
        <f t="shared" si="6"/>
        <v>4</v>
      </c>
      <c r="D24" s="224">
        <v>1</v>
      </c>
      <c r="E24" s="220">
        <f t="shared" si="7"/>
        <v>30</v>
      </c>
      <c r="F24" s="225">
        <v>15</v>
      </c>
      <c r="G24" s="221">
        <f aca="true" t="shared" si="9" ref="G24:H26">J24*15+O24*15+T24*15+Y24*15+AD24*15+AI24*15</f>
        <v>15</v>
      </c>
      <c r="H24" s="220">
        <f t="shared" si="9"/>
        <v>0</v>
      </c>
      <c r="I24" s="243">
        <v>1</v>
      </c>
      <c r="J24" s="244">
        <v>1</v>
      </c>
      <c r="K24" s="244"/>
      <c r="L24" s="239" t="s">
        <v>21</v>
      </c>
      <c r="M24" s="124">
        <v>4</v>
      </c>
      <c r="N24" s="266"/>
      <c r="O24" s="244"/>
      <c r="P24" s="244"/>
      <c r="Q24" s="239"/>
      <c r="R24" s="118"/>
      <c r="S24" s="277"/>
      <c r="T24" s="278"/>
      <c r="U24" s="278"/>
      <c r="V24" s="251"/>
      <c r="W24" s="118"/>
      <c r="X24" s="243"/>
      <c r="Y24" s="244"/>
      <c r="Z24" s="244"/>
      <c r="AA24" s="239"/>
      <c r="AB24" s="110"/>
      <c r="AC24" s="243"/>
      <c r="AD24" s="244"/>
      <c r="AE24" s="244"/>
      <c r="AF24" s="239"/>
      <c r="AG24" s="110"/>
      <c r="AH24" s="81"/>
      <c r="AI24" s="278"/>
      <c r="AJ24" s="278"/>
      <c r="AK24" s="130"/>
      <c r="AL24" s="127"/>
      <c r="AM24" s="72"/>
    </row>
    <row r="25" spans="1:40" ht="15">
      <c r="A25" s="93">
        <v>14</v>
      </c>
      <c r="B25" s="382" t="s">
        <v>17</v>
      </c>
      <c r="C25" s="223">
        <f t="shared" si="6"/>
        <v>3</v>
      </c>
      <c r="D25" s="84"/>
      <c r="E25" s="220">
        <f t="shared" si="7"/>
        <v>45</v>
      </c>
      <c r="F25" s="122">
        <f aca="true" t="shared" si="10" ref="F25:F41">I25*15+N25*15+S25*15+X25*15+AC25*15+AH25*15</f>
        <v>15</v>
      </c>
      <c r="G25" s="221">
        <f t="shared" si="9"/>
        <v>30</v>
      </c>
      <c r="H25" s="220">
        <f t="shared" si="9"/>
        <v>0</v>
      </c>
      <c r="I25" s="237">
        <v>1</v>
      </c>
      <c r="J25" s="238">
        <v>2</v>
      </c>
      <c r="K25" s="238"/>
      <c r="L25" s="239"/>
      <c r="M25" s="265">
        <v>3</v>
      </c>
      <c r="N25" s="267"/>
      <c r="O25" s="267"/>
      <c r="P25" s="238"/>
      <c r="Q25" s="239"/>
      <c r="R25" s="118"/>
      <c r="S25" s="271"/>
      <c r="T25" s="267"/>
      <c r="U25" s="267"/>
      <c r="V25" s="267"/>
      <c r="W25" s="118"/>
      <c r="X25" s="238"/>
      <c r="Y25" s="238"/>
      <c r="Z25" s="238"/>
      <c r="AA25" s="239"/>
      <c r="AB25" s="110"/>
      <c r="AC25" s="237"/>
      <c r="AD25" s="238"/>
      <c r="AE25" s="238"/>
      <c r="AF25" s="239"/>
      <c r="AG25" s="110"/>
      <c r="AH25" s="75"/>
      <c r="AI25" s="238"/>
      <c r="AJ25" s="238"/>
      <c r="AK25" s="114"/>
      <c r="AL25" s="127"/>
      <c r="AM25" s="72"/>
      <c r="AN25" s="72"/>
    </row>
    <row r="26" spans="1:39" ht="15">
      <c r="A26" s="93">
        <v>15</v>
      </c>
      <c r="B26" s="382" t="s">
        <v>94</v>
      </c>
      <c r="C26" s="223">
        <f t="shared" si="6"/>
        <v>4</v>
      </c>
      <c r="D26" s="84">
        <v>1</v>
      </c>
      <c r="E26" s="220">
        <f t="shared" si="7"/>
        <v>30</v>
      </c>
      <c r="F26" s="122">
        <f t="shared" si="10"/>
        <v>30</v>
      </c>
      <c r="G26" s="221">
        <f t="shared" si="9"/>
        <v>0</v>
      </c>
      <c r="H26" s="220">
        <f t="shared" si="9"/>
        <v>0</v>
      </c>
      <c r="I26" s="237">
        <v>2</v>
      </c>
      <c r="J26" s="251"/>
      <c r="K26" s="238"/>
      <c r="L26" s="239" t="s">
        <v>21</v>
      </c>
      <c r="M26" s="265">
        <v>4</v>
      </c>
      <c r="N26" s="238"/>
      <c r="O26" s="238"/>
      <c r="P26" s="238"/>
      <c r="Q26" s="239"/>
      <c r="R26" s="118"/>
      <c r="S26" s="271"/>
      <c r="T26" s="267"/>
      <c r="U26" s="267"/>
      <c r="V26" s="267"/>
      <c r="W26" s="118"/>
      <c r="X26" s="238"/>
      <c r="Y26" s="238"/>
      <c r="Z26" s="238"/>
      <c r="AA26" s="239"/>
      <c r="AB26" s="110"/>
      <c r="AC26" s="237"/>
      <c r="AD26" s="238"/>
      <c r="AE26" s="238"/>
      <c r="AF26" s="239"/>
      <c r="AG26" s="110"/>
      <c r="AH26" s="76"/>
      <c r="AI26" s="267"/>
      <c r="AJ26" s="267"/>
      <c r="AK26" s="125"/>
      <c r="AL26" s="127"/>
      <c r="AM26" s="72"/>
    </row>
    <row r="27" spans="1:39" ht="15">
      <c r="A27" s="93">
        <v>16</v>
      </c>
      <c r="B27" s="382" t="s">
        <v>59</v>
      </c>
      <c r="C27" s="223">
        <f t="shared" si="6"/>
        <v>4</v>
      </c>
      <c r="D27" s="84">
        <v>1</v>
      </c>
      <c r="E27" s="220">
        <f t="shared" si="7"/>
        <v>30</v>
      </c>
      <c r="F27" s="122">
        <f t="shared" si="10"/>
        <v>0</v>
      </c>
      <c r="G27" s="221">
        <f aca="true" t="shared" si="11" ref="G27:H29">J27*15+O27*15+T27*15+Y27*15+AD27*15+AI27*15</f>
        <v>30</v>
      </c>
      <c r="H27" s="220">
        <f t="shared" si="11"/>
        <v>0</v>
      </c>
      <c r="I27" s="252"/>
      <c r="J27" s="251"/>
      <c r="K27" s="251"/>
      <c r="L27" s="253"/>
      <c r="M27" s="124"/>
      <c r="N27" s="238"/>
      <c r="O27" s="238"/>
      <c r="P27" s="238"/>
      <c r="Q27" s="239"/>
      <c r="R27" s="118"/>
      <c r="S27" s="271"/>
      <c r="T27" s="267">
        <v>2</v>
      </c>
      <c r="U27" s="267"/>
      <c r="V27" s="267" t="s">
        <v>21</v>
      </c>
      <c r="W27" s="118">
        <v>4</v>
      </c>
      <c r="X27" s="238"/>
      <c r="Y27" s="238"/>
      <c r="Z27" s="238"/>
      <c r="AA27" s="239"/>
      <c r="AB27" s="110"/>
      <c r="AC27" s="237"/>
      <c r="AD27" s="238"/>
      <c r="AE27" s="238"/>
      <c r="AF27" s="239"/>
      <c r="AG27" s="110"/>
      <c r="AH27" s="76"/>
      <c r="AI27" s="267"/>
      <c r="AJ27" s="267"/>
      <c r="AK27" s="125"/>
      <c r="AL27" s="127"/>
      <c r="AM27" s="72"/>
    </row>
    <row r="28" spans="1:39" ht="15">
      <c r="A28" s="104">
        <v>17</v>
      </c>
      <c r="B28" s="95" t="s">
        <v>37</v>
      </c>
      <c r="C28" s="223">
        <f t="shared" si="6"/>
        <v>4</v>
      </c>
      <c r="D28" s="84">
        <v>1</v>
      </c>
      <c r="E28" s="220">
        <f t="shared" si="7"/>
        <v>45</v>
      </c>
      <c r="F28" s="122">
        <f t="shared" si="10"/>
        <v>15</v>
      </c>
      <c r="G28" s="221">
        <f t="shared" si="11"/>
        <v>30</v>
      </c>
      <c r="H28" s="220">
        <f t="shared" si="11"/>
        <v>0</v>
      </c>
      <c r="I28" s="237"/>
      <c r="J28" s="238"/>
      <c r="K28" s="238"/>
      <c r="L28" s="239"/>
      <c r="M28" s="124"/>
      <c r="N28" s="238">
        <v>1</v>
      </c>
      <c r="O28" s="238">
        <v>2</v>
      </c>
      <c r="P28" s="238"/>
      <c r="Q28" s="239" t="s">
        <v>21</v>
      </c>
      <c r="R28" s="118">
        <v>4</v>
      </c>
      <c r="S28" s="271"/>
      <c r="T28" s="267"/>
      <c r="U28" s="267"/>
      <c r="V28" s="267"/>
      <c r="W28" s="118"/>
      <c r="X28" s="238"/>
      <c r="Y28" s="238"/>
      <c r="Z28" s="238"/>
      <c r="AA28" s="239"/>
      <c r="AB28" s="110"/>
      <c r="AC28" s="237"/>
      <c r="AD28" s="238"/>
      <c r="AE28" s="238"/>
      <c r="AF28" s="239"/>
      <c r="AG28" s="110"/>
      <c r="AH28" s="76"/>
      <c r="AI28" s="267"/>
      <c r="AJ28" s="267"/>
      <c r="AK28" s="125"/>
      <c r="AL28" s="127"/>
      <c r="AM28" s="72"/>
    </row>
    <row r="29" spans="1:39" ht="15">
      <c r="A29" s="93">
        <v>18</v>
      </c>
      <c r="B29" s="382" t="s">
        <v>74</v>
      </c>
      <c r="C29" s="85">
        <f t="shared" si="6"/>
        <v>1</v>
      </c>
      <c r="D29" s="84"/>
      <c r="E29" s="220">
        <f t="shared" si="7"/>
        <v>15</v>
      </c>
      <c r="F29" s="122">
        <f t="shared" si="10"/>
        <v>0</v>
      </c>
      <c r="G29" s="221">
        <f t="shared" si="11"/>
        <v>15</v>
      </c>
      <c r="H29" s="220">
        <f t="shared" si="11"/>
        <v>0</v>
      </c>
      <c r="I29" s="237"/>
      <c r="J29" s="251"/>
      <c r="K29" s="238"/>
      <c r="L29" s="239"/>
      <c r="M29" s="124"/>
      <c r="N29" s="238"/>
      <c r="O29" s="238"/>
      <c r="P29" s="238"/>
      <c r="Q29" s="239"/>
      <c r="R29" s="118"/>
      <c r="S29" s="271"/>
      <c r="T29" s="251"/>
      <c r="U29" s="267"/>
      <c r="V29" s="267"/>
      <c r="W29" s="118"/>
      <c r="X29" s="238"/>
      <c r="Y29" s="238"/>
      <c r="Z29" s="238"/>
      <c r="AA29" s="239"/>
      <c r="AB29" s="110"/>
      <c r="AC29" s="237"/>
      <c r="AD29" s="238">
        <v>1</v>
      </c>
      <c r="AE29" s="238"/>
      <c r="AF29" s="239"/>
      <c r="AG29" s="110">
        <v>1</v>
      </c>
      <c r="AH29" s="76"/>
      <c r="AI29" s="267"/>
      <c r="AJ29" s="267"/>
      <c r="AK29" s="125"/>
      <c r="AL29" s="127"/>
      <c r="AM29" s="72"/>
    </row>
    <row r="30" spans="1:39" ht="15">
      <c r="A30" s="93">
        <v>19</v>
      </c>
      <c r="B30" s="382" t="s">
        <v>36</v>
      </c>
      <c r="C30" s="85">
        <f t="shared" si="6"/>
        <v>2</v>
      </c>
      <c r="D30" s="84"/>
      <c r="E30" s="220">
        <f t="shared" si="7"/>
        <v>30</v>
      </c>
      <c r="F30" s="122">
        <f t="shared" si="10"/>
        <v>0</v>
      </c>
      <c r="G30" s="221">
        <f>J30*15+O30*15+T30*15+Y30*15+AD30*15+AI30*15</f>
        <v>30</v>
      </c>
      <c r="H30" s="220">
        <f>K30*15+P30*15+U30*15+Z30*15+AE30*15+AJ30*15</f>
        <v>0</v>
      </c>
      <c r="I30" s="237"/>
      <c r="J30" s="251">
        <v>2</v>
      </c>
      <c r="K30" s="238"/>
      <c r="L30" s="239"/>
      <c r="M30" s="124">
        <v>2</v>
      </c>
      <c r="N30" s="238"/>
      <c r="O30" s="238"/>
      <c r="P30" s="238"/>
      <c r="Q30" s="239"/>
      <c r="R30" s="118"/>
      <c r="S30" s="271"/>
      <c r="T30" s="267"/>
      <c r="U30" s="267"/>
      <c r="V30" s="267"/>
      <c r="W30" s="118"/>
      <c r="X30" s="238"/>
      <c r="Y30" s="238"/>
      <c r="Z30" s="238"/>
      <c r="AA30" s="239"/>
      <c r="AB30" s="110"/>
      <c r="AC30" s="237"/>
      <c r="AD30" s="238"/>
      <c r="AE30" s="238"/>
      <c r="AF30" s="239"/>
      <c r="AG30" s="110"/>
      <c r="AH30" s="76"/>
      <c r="AI30" s="267"/>
      <c r="AJ30" s="267"/>
      <c r="AK30" s="125"/>
      <c r="AL30" s="127"/>
      <c r="AM30" s="72"/>
    </row>
    <row r="31" spans="1:39" ht="15">
      <c r="A31" s="192">
        <v>20</v>
      </c>
      <c r="B31" s="107" t="s">
        <v>35</v>
      </c>
      <c r="C31" s="226">
        <v>2</v>
      </c>
      <c r="D31" s="122"/>
      <c r="E31" s="220">
        <v>30</v>
      </c>
      <c r="F31" s="225">
        <v>15</v>
      </c>
      <c r="G31" s="225">
        <v>15</v>
      </c>
      <c r="H31" s="225">
        <v>0</v>
      </c>
      <c r="I31" s="89"/>
      <c r="J31" s="100"/>
      <c r="K31" s="99"/>
      <c r="L31" s="115"/>
      <c r="M31" s="132"/>
      <c r="N31" s="89"/>
      <c r="O31" s="63"/>
      <c r="P31" s="63"/>
      <c r="Q31" s="115"/>
      <c r="R31" s="117"/>
      <c r="S31" s="123"/>
      <c r="T31" s="77"/>
      <c r="U31" s="77"/>
      <c r="V31" s="126"/>
      <c r="W31" s="117"/>
      <c r="X31" s="240"/>
      <c r="Y31" s="241"/>
      <c r="Z31" s="241"/>
      <c r="AA31" s="242"/>
      <c r="AB31" s="117"/>
      <c r="AC31" s="89"/>
      <c r="AD31" s="87"/>
      <c r="AE31" s="99"/>
      <c r="AF31" s="115"/>
      <c r="AG31" s="111"/>
      <c r="AH31" s="89">
        <v>1</v>
      </c>
      <c r="AI31" s="63">
        <v>1</v>
      </c>
      <c r="AJ31" s="63"/>
      <c r="AK31" s="115"/>
      <c r="AL31" s="176">
        <v>2</v>
      </c>
      <c r="AM31" s="72"/>
    </row>
    <row r="32" spans="1:39" ht="15">
      <c r="A32" s="193">
        <v>21</v>
      </c>
      <c r="B32" s="107" t="s">
        <v>31</v>
      </c>
      <c r="C32" s="226">
        <v>2</v>
      </c>
      <c r="D32" s="122"/>
      <c r="E32" s="220">
        <v>30</v>
      </c>
      <c r="F32" s="225">
        <v>15</v>
      </c>
      <c r="G32" s="225">
        <v>15</v>
      </c>
      <c r="H32" s="225">
        <v>0</v>
      </c>
      <c r="I32" s="89"/>
      <c r="J32" s="100"/>
      <c r="K32" s="99"/>
      <c r="L32" s="115"/>
      <c r="M32" s="132"/>
      <c r="N32" s="240">
        <v>1</v>
      </c>
      <c r="O32" s="241">
        <v>1</v>
      </c>
      <c r="P32" s="63"/>
      <c r="Q32" s="115"/>
      <c r="R32" s="117">
        <v>2</v>
      </c>
      <c r="S32" s="123"/>
      <c r="T32" s="77"/>
      <c r="U32" s="77"/>
      <c r="V32" s="126"/>
      <c r="W32" s="117"/>
      <c r="X32" s="240"/>
      <c r="Y32" s="241"/>
      <c r="Z32" s="241"/>
      <c r="AA32" s="242"/>
      <c r="AB32" s="117"/>
      <c r="AC32" s="89"/>
      <c r="AD32" s="87"/>
      <c r="AE32" s="99"/>
      <c r="AF32" s="115"/>
      <c r="AG32" s="111"/>
      <c r="AH32" s="89"/>
      <c r="AI32" s="63"/>
      <c r="AJ32" s="63"/>
      <c r="AK32" s="115"/>
      <c r="AL32" s="176"/>
      <c r="AM32" s="72"/>
    </row>
    <row r="33" spans="1:39" ht="15">
      <c r="A33" s="59">
        <v>22</v>
      </c>
      <c r="B33" s="102" t="s">
        <v>49</v>
      </c>
      <c r="C33" s="223">
        <f>SUM(M33,R33,W33,AB33,AG33,AL33)</f>
        <v>4</v>
      </c>
      <c r="D33" s="122"/>
      <c r="E33" s="220">
        <f>F33+G33+H33</f>
        <v>45</v>
      </c>
      <c r="F33" s="122">
        <f>I33*15+N33*15+S33*15+X33*15+AC33*15+AH33*15</f>
        <v>30</v>
      </c>
      <c r="G33" s="221">
        <f>J33*15+O33*15+T33*15+Y33*15+AD33*15+AI33*15</f>
        <v>15</v>
      </c>
      <c r="H33" s="220">
        <f>K33*15+P33*15+U33*15+Z33*15+AE33*15+AJ33*15</f>
        <v>0</v>
      </c>
      <c r="I33" s="89"/>
      <c r="J33" s="63"/>
      <c r="K33" s="63"/>
      <c r="L33" s="115"/>
      <c r="M33" s="111"/>
      <c r="N33" s="259"/>
      <c r="O33" s="259"/>
      <c r="P33" s="259"/>
      <c r="Q33" s="259"/>
      <c r="R33" s="117"/>
      <c r="S33" s="240">
        <v>2</v>
      </c>
      <c r="T33" s="241">
        <v>1</v>
      </c>
      <c r="U33" s="241"/>
      <c r="V33" s="241" t="s">
        <v>21</v>
      </c>
      <c r="W33" s="117">
        <v>4</v>
      </c>
      <c r="X33" s="240"/>
      <c r="Y33" s="241"/>
      <c r="Z33" s="241"/>
      <c r="AA33" s="63"/>
      <c r="AB33" s="117"/>
      <c r="AC33" s="89"/>
      <c r="AD33" s="63"/>
      <c r="AE33" s="63"/>
      <c r="AF33" s="63"/>
      <c r="AG33" s="117"/>
      <c r="AH33" s="260"/>
      <c r="AI33" s="261"/>
      <c r="AJ33" s="77"/>
      <c r="AK33" s="115"/>
      <c r="AL33" s="128"/>
      <c r="AM33" s="72"/>
    </row>
    <row r="34" spans="1:39" ht="30.75">
      <c r="A34" s="192">
        <v>23</v>
      </c>
      <c r="B34" s="429" t="s">
        <v>39</v>
      </c>
      <c r="C34" s="226">
        <v>2</v>
      </c>
      <c r="D34" s="122"/>
      <c r="E34" s="220">
        <v>30</v>
      </c>
      <c r="F34" s="225">
        <v>15</v>
      </c>
      <c r="G34" s="225">
        <v>15</v>
      </c>
      <c r="H34" s="225">
        <v>0</v>
      </c>
      <c r="I34" s="89"/>
      <c r="J34" s="100"/>
      <c r="K34" s="99"/>
      <c r="L34" s="115"/>
      <c r="M34" s="132"/>
      <c r="N34" s="89"/>
      <c r="O34" s="63"/>
      <c r="P34" s="63"/>
      <c r="Q34" s="115"/>
      <c r="R34" s="117"/>
      <c r="S34" s="123"/>
      <c r="T34" s="77"/>
      <c r="U34" s="77"/>
      <c r="V34" s="126"/>
      <c r="W34" s="117"/>
      <c r="X34" s="240">
        <v>1</v>
      </c>
      <c r="Y34" s="241">
        <v>1</v>
      </c>
      <c r="Z34" s="241"/>
      <c r="AA34" s="242"/>
      <c r="AB34" s="117">
        <v>2</v>
      </c>
      <c r="AC34" s="89"/>
      <c r="AD34" s="87"/>
      <c r="AE34" s="99"/>
      <c r="AF34" s="115"/>
      <c r="AG34" s="111"/>
      <c r="AH34" s="89"/>
      <c r="AI34" s="63"/>
      <c r="AJ34" s="63"/>
      <c r="AK34" s="115"/>
      <c r="AL34" s="176"/>
      <c r="AM34" s="72"/>
    </row>
    <row r="35" spans="1:39" ht="15">
      <c r="A35" s="94">
        <v>24</v>
      </c>
      <c r="B35" s="461" t="s">
        <v>45</v>
      </c>
      <c r="C35" s="223">
        <f>SUM(M35,R35,W35,AB35,AG35,AL35)</f>
        <v>2</v>
      </c>
      <c r="D35" s="84"/>
      <c r="E35" s="220">
        <f>F35+G35+H35</f>
        <v>30</v>
      </c>
      <c r="F35" s="122">
        <f t="shared" si="10"/>
        <v>15</v>
      </c>
      <c r="G35" s="221">
        <f>J35*15+O35*15+T35*15+Y35*15+AD35*15+AI35*15</f>
        <v>15</v>
      </c>
      <c r="H35" s="220">
        <f>K35*15+P35*15+U35*15+Z35*15+AE35*15+AJ35*15</f>
        <v>0</v>
      </c>
      <c r="I35" s="237">
        <v>1</v>
      </c>
      <c r="J35" s="238">
        <v>1</v>
      </c>
      <c r="K35" s="238"/>
      <c r="L35" s="239"/>
      <c r="M35" s="124">
        <v>2</v>
      </c>
      <c r="N35" s="267"/>
      <c r="O35" s="267"/>
      <c r="P35" s="238"/>
      <c r="Q35" s="239"/>
      <c r="R35" s="118"/>
      <c r="S35" s="271"/>
      <c r="T35" s="267"/>
      <c r="U35" s="267"/>
      <c r="V35" s="267"/>
      <c r="W35" s="118"/>
      <c r="X35" s="238"/>
      <c r="Y35" s="238"/>
      <c r="Z35" s="238"/>
      <c r="AA35" s="239"/>
      <c r="AB35" s="110"/>
      <c r="AC35" s="237"/>
      <c r="AD35" s="238"/>
      <c r="AE35" s="238"/>
      <c r="AF35" s="239"/>
      <c r="AG35" s="110"/>
      <c r="AH35" s="75"/>
      <c r="AI35" s="238"/>
      <c r="AJ35" s="238"/>
      <c r="AK35" s="114"/>
      <c r="AL35" s="127"/>
      <c r="AM35" s="72"/>
    </row>
    <row r="36" spans="1:39" ht="15">
      <c r="A36" s="192">
        <v>25</v>
      </c>
      <c r="B36" s="107" t="s">
        <v>34</v>
      </c>
      <c r="C36" s="226">
        <v>4</v>
      </c>
      <c r="D36" s="122">
        <v>1</v>
      </c>
      <c r="E36" s="220">
        <v>30</v>
      </c>
      <c r="F36" s="225">
        <v>0</v>
      </c>
      <c r="G36" s="225">
        <v>30</v>
      </c>
      <c r="H36" s="225">
        <v>0</v>
      </c>
      <c r="I36" s="89"/>
      <c r="J36" s="100"/>
      <c r="K36" s="99"/>
      <c r="L36" s="115"/>
      <c r="M36" s="132"/>
      <c r="N36" s="89"/>
      <c r="O36" s="63"/>
      <c r="P36" s="63"/>
      <c r="Q36" s="115"/>
      <c r="R36" s="117"/>
      <c r="S36" s="123"/>
      <c r="T36" s="77"/>
      <c r="U36" s="77"/>
      <c r="V36" s="126"/>
      <c r="W36" s="117"/>
      <c r="X36" s="240"/>
      <c r="Y36" s="241"/>
      <c r="Z36" s="241"/>
      <c r="AA36" s="242"/>
      <c r="AB36" s="118"/>
      <c r="AC36" s="89"/>
      <c r="AD36" s="259">
        <v>2</v>
      </c>
      <c r="AE36" s="255"/>
      <c r="AF36" s="239" t="s">
        <v>21</v>
      </c>
      <c r="AG36" s="111">
        <v>4</v>
      </c>
      <c r="AH36" s="89"/>
      <c r="AI36" s="63"/>
      <c r="AJ36" s="63"/>
      <c r="AK36" s="115"/>
      <c r="AL36" s="176"/>
      <c r="AM36" s="72"/>
    </row>
    <row r="37" spans="1:39" ht="15">
      <c r="A37" s="193">
        <v>26</v>
      </c>
      <c r="B37" s="108" t="s">
        <v>47</v>
      </c>
      <c r="C37" s="226">
        <v>2</v>
      </c>
      <c r="D37" s="122"/>
      <c r="E37" s="220">
        <v>30</v>
      </c>
      <c r="F37" s="225">
        <v>0</v>
      </c>
      <c r="G37" s="225">
        <v>30</v>
      </c>
      <c r="H37" s="225">
        <v>0</v>
      </c>
      <c r="I37" s="89"/>
      <c r="J37" s="100"/>
      <c r="K37" s="99"/>
      <c r="L37" s="114"/>
      <c r="M37" s="133"/>
      <c r="N37" s="89"/>
      <c r="O37" s="241">
        <v>2</v>
      </c>
      <c r="P37" s="63"/>
      <c r="Q37" s="114"/>
      <c r="R37" s="118">
        <v>2</v>
      </c>
      <c r="S37" s="123"/>
      <c r="T37" s="77"/>
      <c r="U37" s="77"/>
      <c r="V37" s="125"/>
      <c r="W37" s="118"/>
      <c r="X37" s="89"/>
      <c r="Y37" s="63"/>
      <c r="Z37" s="63"/>
      <c r="AA37" s="114"/>
      <c r="AB37" s="118"/>
      <c r="AC37" s="89"/>
      <c r="AD37" s="87"/>
      <c r="AE37" s="99"/>
      <c r="AF37" s="114"/>
      <c r="AG37" s="110"/>
      <c r="AH37" s="89"/>
      <c r="AI37" s="63"/>
      <c r="AJ37" s="63"/>
      <c r="AK37" s="114"/>
      <c r="AL37" s="176"/>
      <c r="AM37" s="72"/>
    </row>
    <row r="38" spans="1:38" ht="30.75">
      <c r="A38" s="93">
        <v>27</v>
      </c>
      <c r="B38" s="383" t="s">
        <v>66</v>
      </c>
      <c r="C38" s="85">
        <f>SUM(M38,R38,W38,AB38,AG38,AL38)</f>
        <v>1</v>
      </c>
      <c r="D38" s="84"/>
      <c r="E38" s="220">
        <f>F38+G38+H38</f>
        <v>15</v>
      </c>
      <c r="F38" s="122">
        <f t="shared" si="10"/>
        <v>0</v>
      </c>
      <c r="G38" s="221">
        <f aca="true" t="shared" si="12" ref="G38:H41">J38*15+O38*15+T38*15+Y38*15+AD38*15+AI38*15</f>
        <v>15</v>
      </c>
      <c r="H38" s="220">
        <f t="shared" si="12"/>
        <v>0</v>
      </c>
      <c r="I38" s="237"/>
      <c r="J38" s="238"/>
      <c r="K38" s="238"/>
      <c r="L38" s="239"/>
      <c r="M38" s="124"/>
      <c r="N38" s="238"/>
      <c r="O38" s="238"/>
      <c r="P38" s="238"/>
      <c r="Q38" s="239"/>
      <c r="R38" s="118"/>
      <c r="S38" s="271"/>
      <c r="T38" s="267"/>
      <c r="U38" s="267"/>
      <c r="V38" s="267"/>
      <c r="W38" s="118"/>
      <c r="X38" s="238"/>
      <c r="Y38" s="238"/>
      <c r="Z38" s="238"/>
      <c r="AA38" s="239"/>
      <c r="AB38" s="110"/>
      <c r="AC38" s="237"/>
      <c r="AD38" s="238"/>
      <c r="AE38" s="238"/>
      <c r="AF38" s="239"/>
      <c r="AG38" s="110"/>
      <c r="AH38" s="76"/>
      <c r="AI38" s="267">
        <v>1</v>
      </c>
      <c r="AJ38" s="267"/>
      <c r="AK38" s="125"/>
      <c r="AL38" s="127">
        <v>1</v>
      </c>
    </row>
    <row r="39" spans="1:38" ht="15">
      <c r="A39" s="94">
        <v>28</v>
      </c>
      <c r="B39" s="384" t="s">
        <v>48</v>
      </c>
      <c r="C39" s="226">
        <f>SUM(M39,R39,W39,AB39,AG39,AL39)</f>
        <v>5</v>
      </c>
      <c r="D39" s="227">
        <v>1</v>
      </c>
      <c r="E39" s="228">
        <f>F39+G39+H39</f>
        <v>45</v>
      </c>
      <c r="F39" s="122">
        <f t="shared" si="10"/>
        <v>15</v>
      </c>
      <c r="G39" s="221">
        <f t="shared" si="12"/>
        <v>30</v>
      </c>
      <c r="H39" s="220">
        <f t="shared" si="12"/>
        <v>0</v>
      </c>
      <c r="I39" s="240"/>
      <c r="J39" s="241"/>
      <c r="K39" s="241"/>
      <c r="L39" s="242"/>
      <c r="M39" s="111"/>
      <c r="N39" s="241"/>
      <c r="O39" s="241"/>
      <c r="P39" s="241"/>
      <c r="Q39" s="242"/>
      <c r="R39" s="117"/>
      <c r="S39" s="260"/>
      <c r="T39" s="261"/>
      <c r="U39" s="261"/>
      <c r="V39" s="261"/>
      <c r="W39" s="117"/>
      <c r="X39" s="241">
        <v>1</v>
      </c>
      <c r="Y39" s="241">
        <v>1</v>
      </c>
      <c r="Z39" s="241"/>
      <c r="AA39" s="242"/>
      <c r="AB39" s="111">
        <v>3</v>
      </c>
      <c r="AC39" s="240"/>
      <c r="AD39" s="241">
        <v>1</v>
      </c>
      <c r="AE39" s="241"/>
      <c r="AF39" s="284" t="s">
        <v>21</v>
      </c>
      <c r="AG39" s="111">
        <v>2</v>
      </c>
      <c r="AH39" s="63"/>
      <c r="AI39" s="241"/>
      <c r="AJ39" s="241"/>
      <c r="AK39" s="115"/>
      <c r="AL39" s="128"/>
    </row>
    <row r="40" spans="1:38" ht="15">
      <c r="A40" s="94">
        <v>29</v>
      </c>
      <c r="B40" s="385" t="s">
        <v>28</v>
      </c>
      <c r="C40" s="226">
        <f>SUM(M40,R40,W40,AB40,AG40,AL40)</f>
        <v>16</v>
      </c>
      <c r="D40" s="122"/>
      <c r="E40" s="228">
        <f>F40+G40+H40</f>
        <v>90</v>
      </c>
      <c r="F40" s="122">
        <f t="shared" si="10"/>
        <v>0</v>
      </c>
      <c r="G40" s="220">
        <f t="shared" si="12"/>
        <v>0</v>
      </c>
      <c r="H40" s="225">
        <f t="shared" si="12"/>
        <v>90</v>
      </c>
      <c r="I40" s="237"/>
      <c r="J40" s="238"/>
      <c r="K40" s="238"/>
      <c r="L40" s="239"/>
      <c r="M40" s="110"/>
      <c r="N40" s="237"/>
      <c r="O40" s="238"/>
      <c r="P40" s="238"/>
      <c r="Q40" s="239"/>
      <c r="R40" s="118"/>
      <c r="S40" s="271"/>
      <c r="T40" s="267"/>
      <c r="U40" s="267"/>
      <c r="V40" s="267"/>
      <c r="W40" s="118"/>
      <c r="X40" s="237"/>
      <c r="Y40" s="238"/>
      <c r="Z40" s="238">
        <v>2</v>
      </c>
      <c r="AA40" s="239"/>
      <c r="AB40" s="110">
        <v>3</v>
      </c>
      <c r="AC40" s="237"/>
      <c r="AD40" s="238"/>
      <c r="AE40" s="238">
        <v>2</v>
      </c>
      <c r="AF40" s="239"/>
      <c r="AG40" s="118">
        <v>4</v>
      </c>
      <c r="AH40" s="97"/>
      <c r="AI40" s="267"/>
      <c r="AJ40" s="267">
        <v>2</v>
      </c>
      <c r="AK40" s="114"/>
      <c r="AL40" s="127">
        <v>9</v>
      </c>
    </row>
    <row r="41" spans="1:38" ht="15">
      <c r="A41" s="92">
        <v>30</v>
      </c>
      <c r="B41" s="95" t="s">
        <v>64</v>
      </c>
      <c r="C41" s="226">
        <f>SUM(M41,R41,W41,AB41,AG41,AL41)</f>
        <v>1</v>
      </c>
      <c r="D41" s="122"/>
      <c r="E41" s="220">
        <f>F41+G41+H41</f>
        <v>15</v>
      </c>
      <c r="F41" s="122">
        <f t="shared" si="10"/>
        <v>0</v>
      </c>
      <c r="G41" s="220">
        <f t="shared" si="12"/>
        <v>0</v>
      </c>
      <c r="H41" s="225">
        <f t="shared" si="12"/>
        <v>15</v>
      </c>
      <c r="I41" s="240"/>
      <c r="J41" s="254"/>
      <c r="K41" s="255"/>
      <c r="L41" s="239"/>
      <c r="M41" s="132"/>
      <c r="N41" s="240"/>
      <c r="O41" s="241"/>
      <c r="P41" s="241">
        <v>0.5</v>
      </c>
      <c r="Q41" s="239"/>
      <c r="R41" s="134">
        <v>0.5</v>
      </c>
      <c r="S41" s="279"/>
      <c r="T41" s="261"/>
      <c r="U41" s="261"/>
      <c r="V41" s="261"/>
      <c r="W41" s="118"/>
      <c r="X41" s="240"/>
      <c r="Y41" s="241"/>
      <c r="Z41" s="241"/>
      <c r="AA41" s="239"/>
      <c r="AB41" s="110"/>
      <c r="AC41" s="240"/>
      <c r="AD41" s="259"/>
      <c r="AE41" s="255"/>
      <c r="AF41" s="239"/>
      <c r="AG41" s="118"/>
      <c r="AH41" s="89"/>
      <c r="AI41" s="241"/>
      <c r="AJ41" s="241">
        <v>0.5</v>
      </c>
      <c r="AK41" s="114"/>
      <c r="AL41" s="128">
        <v>0.5</v>
      </c>
    </row>
    <row r="42" spans="1:38" ht="30.75">
      <c r="A42" s="194" t="s">
        <v>51</v>
      </c>
      <c r="B42" s="70" t="s">
        <v>96</v>
      </c>
      <c r="C42" s="181">
        <f aca="true" t="shared" si="13" ref="C42:H42">SUM(C43:C50)</f>
        <v>27</v>
      </c>
      <c r="D42" s="229">
        <f t="shared" si="13"/>
        <v>3</v>
      </c>
      <c r="E42" s="167">
        <f t="shared" si="13"/>
        <v>330</v>
      </c>
      <c r="F42" s="230">
        <f t="shared" si="13"/>
        <v>105</v>
      </c>
      <c r="G42" s="167">
        <f t="shared" si="13"/>
        <v>225</v>
      </c>
      <c r="H42" s="230">
        <f t="shared" si="13"/>
        <v>0</v>
      </c>
      <c r="I42" s="136"/>
      <c r="J42" s="105"/>
      <c r="K42" s="106"/>
      <c r="L42" s="135"/>
      <c r="M42" s="137"/>
      <c r="N42" s="136"/>
      <c r="O42" s="86"/>
      <c r="P42" s="86"/>
      <c r="Q42" s="86"/>
      <c r="R42" s="167"/>
      <c r="S42" s="166"/>
      <c r="T42" s="86"/>
      <c r="U42" s="86"/>
      <c r="V42" s="86"/>
      <c r="W42" s="167"/>
      <c r="X42" s="281"/>
      <c r="Y42" s="282"/>
      <c r="Z42" s="282"/>
      <c r="AA42" s="283"/>
      <c r="AB42" s="136"/>
      <c r="AC42" s="166"/>
      <c r="AD42" s="86"/>
      <c r="AE42" s="106"/>
      <c r="AF42" s="86"/>
      <c r="AG42" s="168"/>
      <c r="AH42" s="166"/>
      <c r="AI42" s="86"/>
      <c r="AJ42" s="86"/>
      <c r="AK42" s="86"/>
      <c r="AL42" s="175"/>
    </row>
    <row r="43" spans="1:38" ht="15">
      <c r="A43" s="192">
        <v>31</v>
      </c>
      <c r="B43" s="107" t="s">
        <v>33</v>
      </c>
      <c r="C43" s="226">
        <v>6</v>
      </c>
      <c r="D43" s="122">
        <v>1</v>
      </c>
      <c r="E43" s="220">
        <v>60</v>
      </c>
      <c r="F43" s="225">
        <v>30</v>
      </c>
      <c r="G43" s="225">
        <v>30</v>
      </c>
      <c r="H43" s="225">
        <v>0</v>
      </c>
      <c r="I43" s="89"/>
      <c r="J43" s="100"/>
      <c r="K43" s="99"/>
      <c r="L43" s="115"/>
      <c r="M43" s="132"/>
      <c r="N43" s="240">
        <v>2</v>
      </c>
      <c r="O43" s="241">
        <v>2</v>
      </c>
      <c r="P43" s="241"/>
      <c r="Q43" s="242" t="s">
        <v>21</v>
      </c>
      <c r="R43" s="118">
        <v>6</v>
      </c>
      <c r="S43" s="123"/>
      <c r="T43" s="77"/>
      <c r="U43" s="77"/>
      <c r="V43" s="126"/>
      <c r="W43" s="117"/>
      <c r="X43" s="90"/>
      <c r="Y43" s="88"/>
      <c r="Z43" s="88"/>
      <c r="AA43" s="142"/>
      <c r="AB43" s="117"/>
      <c r="AC43" s="89"/>
      <c r="AD43" s="87"/>
      <c r="AE43" s="99"/>
      <c r="AF43" s="115"/>
      <c r="AG43" s="111"/>
      <c r="AH43" s="89"/>
      <c r="AI43" s="63"/>
      <c r="AJ43" s="63"/>
      <c r="AK43" s="115"/>
      <c r="AL43" s="176"/>
    </row>
    <row r="44" spans="1:38" ht="15">
      <c r="A44" s="59">
        <v>32</v>
      </c>
      <c r="B44" s="95" t="s">
        <v>99</v>
      </c>
      <c r="C44" s="223">
        <f aca="true" t="shared" si="14" ref="C44:C50">SUM(M44,R44,W44,AB44,AG44,AL44)</f>
        <v>5</v>
      </c>
      <c r="D44" s="122">
        <v>1</v>
      </c>
      <c r="E44" s="220">
        <f aca="true" t="shared" si="15" ref="E44:E50">F44+G44+H44</f>
        <v>60</v>
      </c>
      <c r="F44" s="122">
        <f aca="true" t="shared" si="16" ref="F44:H50">I44*15+N44*15+S44*15+X44*15+AC44*15+AH44*15</f>
        <v>30</v>
      </c>
      <c r="G44" s="221">
        <f t="shared" si="16"/>
        <v>30</v>
      </c>
      <c r="H44" s="220">
        <f t="shared" si="16"/>
        <v>0</v>
      </c>
      <c r="I44" s="89"/>
      <c r="J44" s="63"/>
      <c r="K44" s="63"/>
      <c r="L44" s="115"/>
      <c r="M44" s="111"/>
      <c r="N44" s="241">
        <v>2</v>
      </c>
      <c r="O44" s="241">
        <v>2</v>
      </c>
      <c r="P44" s="241"/>
      <c r="Q44" s="241" t="s">
        <v>21</v>
      </c>
      <c r="R44" s="139">
        <v>5</v>
      </c>
      <c r="S44" s="260"/>
      <c r="T44" s="261"/>
      <c r="U44" s="261"/>
      <c r="V44" s="261"/>
      <c r="W44" s="139"/>
      <c r="X44" s="89"/>
      <c r="Y44" s="63"/>
      <c r="Z44" s="63"/>
      <c r="AA44" s="63"/>
      <c r="AB44" s="139"/>
      <c r="AC44" s="89"/>
      <c r="AD44" s="63"/>
      <c r="AE44" s="63"/>
      <c r="AF44" s="63"/>
      <c r="AG44" s="139"/>
      <c r="AH44" s="260"/>
      <c r="AI44" s="261"/>
      <c r="AJ44" s="77"/>
      <c r="AK44" s="115"/>
      <c r="AL44" s="128"/>
    </row>
    <row r="45" spans="1:38" ht="30.75">
      <c r="A45" s="59">
        <v>33</v>
      </c>
      <c r="B45" s="383" t="s">
        <v>62</v>
      </c>
      <c r="C45" s="223">
        <f t="shared" si="14"/>
        <v>3</v>
      </c>
      <c r="D45" s="84"/>
      <c r="E45" s="220">
        <f t="shared" si="15"/>
        <v>45</v>
      </c>
      <c r="F45" s="122">
        <f t="shared" si="16"/>
        <v>15</v>
      </c>
      <c r="G45" s="221">
        <f t="shared" si="16"/>
        <v>30</v>
      </c>
      <c r="H45" s="220">
        <f t="shared" si="16"/>
        <v>0</v>
      </c>
      <c r="I45" s="89"/>
      <c r="J45" s="63"/>
      <c r="K45" s="63"/>
      <c r="L45" s="115"/>
      <c r="M45" s="117"/>
      <c r="N45" s="240">
        <v>1</v>
      </c>
      <c r="O45" s="241">
        <v>2</v>
      </c>
      <c r="P45" s="241"/>
      <c r="Q45" s="241"/>
      <c r="R45" s="117">
        <v>3</v>
      </c>
      <c r="S45" s="260"/>
      <c r="T45" s="261"/>
      <c r="U45" s="261"/>
      <c r="V45" s="261"/>
      <c r="W45" s="117"/>
      <c r="X45" s="240"/>
      <c r="Y45" s="241"/>
      <c r="Z45" s="241"/>
      <c r="AA45" s="63"/>
      <c r="AB45" s="117"/>
      <c r="AC45" s="240"/>
      <c r="AD45" s="241"/>
      <c r="AE45" s="241"/>
      <c r="AF45" s="241"/>
      <c r="AG45" s="117"/>
      <c r="AH45" s="260"/>
      <c r="AI45" s="261"/>
      <c r="AJ45" s="77"/>
      <c r="AK45" s="115"/>
      <c r="AL45" s="128"/>
    </row>
    <row r="46" spans="1:38" ht="15">
      <c r="A46" s="59">
        <v>34</v>
      </c>
      <c r="B46" s="95" t="s">
        <v>30</v>
      </c>
      <c r="C46" s="85">
        <f t="shared" si="14"/>
        <v>4</v>
      </c>
      <c r="D46" s="122">
        <v>1</v>
      </c>
      <c r="E46" s="220">
        <f t="shared" si="15"/>
        <v>45</v>
      </c>
      <c r="F46" s="122">
        <f t="shared" si="16"/>
        <v>15</v>
      </c>
      <c r="G46" s="221">
        <f t="shared" si="16"/>
        <v>30</v>
      </c>
      <c r="H46" s="220">
        <f t="shared" si="16"/>
        <v>0</v>
      </c>
      <c r="I46" s="89"/>
      <c r="J46" s="63"/>
      <c r="K46" s="63"/>
      <c r="L46" s="115"/>
      <c r="M46" s="117"/>
      <c r="N46" s="240"/>
      <c r="O46" s="241"/>
      <c r="P46" s="241"/>
      <c r="Q46" s="241"/>
      <c r="R46" s="117"/>
      <c r="S46" s="240">
        <v>1</v>
      </c>
      <c r="T46" s="241">
        <v>2</v>
      </c>
      <c r="U46" s="241"/>
      <c r="V46" s="241" t="s">
        <v>21</v>
      </c>
      <c r="W46" s="117">
        <v>4</v>
      </c>
      <c r="X46" s="240"/>
      <c r="Y46" s="241"/>
      <c r="Z46" s="241"/>
      <c r="AA46" s="63"/>
      <c r="AB46" s="117"/>
      <c r="AC46" s="240"/>
      <c r="AD46" s="241"/>
      <c r="AE46" s="241"/>
      <c r="AF46" s="241"/>
      <c r="AG46" s="117"/>
      <c r="AH46" s="260"/>
      <c r="AI46" s="261"/>
      <c r="AJ46" s="77"/>
      <c r="AK46" s="115"/>
      <c r="AL46" s="128"/>
    </row>
    <row r="47" spans="1:38" ht="30.75">
      <c r="A47" s="59">
        <v>35</v>
      </c>
      <c r="B47" s="96" t="s">
        <v>53</v>
      </c>
      <c r="C47" s="85">
        <f t="shared" si="14"/>
        <v>2</v>
      </c>
      <c r="D47" s="122"/>
      <c r="E47" s="220">
        <f t="shared" si="15"/>
        <v>30</v>
      </c>
      <c r="F47" s="122">
        <f t="shared" si="16"/>
        <v>15</v>
      </c>
      <c r="G47" s="221">
        <f t="shared" si="16"/>
        <v>15</v>
      </c>
      <c r="H47" s="220">
        <f t="shared" si="16"/>
        <v>0</v>
      </c>
      <c r="I47" s="89"/>
      <c r="J47" s="63"/>
      <c r="K47" s="63"/>
      <c r="L47" s="115"/>
      <c r="M47" s="117"/>
      <c r="N47" s="240"/>
      <c r="O47" s="241"/>
      <c r="P47" s="241"/>
      <c r="Q47" s="241"/>
      <c r="R47" s="117"/>
      <c r="S47" s="260"/>
      <c r="T47" s="261"/>
      <c r="U47" s="261"/>
      <c r="V47" s="261"/>
      <c r="W47" s="117"/>
      <c r="X47" s="240"/>
      <c r="Y47" s="241"/>
      <c r="Z47" s="241"/>
      <c r="AA47" s="63"/>
      <c r="AB47" s="117"/>
      <c r="AC47" s="240"/>
      <c r="AD47" s="241"/>
      <c r="AE47" s="241"/>
      <c r="AF47" s="241"/>
      <c r="AG47" s="117"/>
      <c r="AH47" s="260">
        <v>1</v>
      </c>
      <c r="AI47" s="261">
        <v>1</v>
      </c>
      <c r="AJ47" s="77"/>
      <c r="AK47" s="115"/>
      <c r="AL47" s="128">
        <v>2</v>
      </c>
    </row>
    <row r="48" spans="1:38" ht="15">
      <c r="A48" s="92">
        <v>36</v>
      </c>
      <c r="B48" s="382" t="s">
        <v>63</v>
      </c>
      <c r="C48" s="85">
        <f t="shared" si="14"/>
        <v>3</v>
      </c>
      <c r="D48" s="122"/>
      <c r="E48" s="220">
        <f t="shared" si="15"/>
        <v>30</v>
      </c>
      <c r="F48" s="122">
        <f t="shared" si="16"/>
        <v>0</v>
      </c>
      <c r="G48" s="221">
        <f t="shared" si="16"/>
        <v>30</v>
      </c>
      <c r="H48" s="220">
        <f t="shared" si="16"/>
        <v>0</v>
      </c>
      <c r="I48" s="89"/>
      <c r="J48" s="63"/>
      <c r="K48" s="63"/>
      <c r="L48" s="115"/>
      <c r="M48" s="117"/>
      <c r="N48" s="240"/>
      <c r="O48" s="241"/>
      <c r="P48" s="241"/>
      <c r="Q48" s="241"/>
      <c r="R48" s="117"/>
      <c r="S48" s="280"/>
      <c r="T48" s="259">
        <v>2</v>
      </c>
      <c r="U48" s="259"/>
      <c r="V48" s="259"/>
      <c r="W48" s="117">
        <v>3</v>
      </c>
      <c r="X48" s="280"/>
      <c r="Y48" s="259"/>
      <c r="Z48" s="259"/>
      <c r="AA48" s="87"/>
      <c r="AB48" s="117"/>
      <c r="AC48" s="240"/>
      <c r="AD48" s="241"/>
      <c r="AE48" s="241"/>
      <c r="AF48" s="241"/>
      <c r="AG48" s="117"/>
      <c r="AH48" s="123"/>
      <c r="AI48" s="77"/>
      <c r="AJ48" s="77"/>
      <c r="AK48" s="115"/>
      <c r="AL48" s="128"/>
    </row>
    <row r="49" spans="1:38" ht="15">
      <c r="A49" s="59">
        <v>37</v>
      </c>
      <c r="B49" s="95" t="s">
        <v>32</v>
      </c>
      <c r="C49" s="85">
        <f t="shared" si="14"/>
        <v>2</v>
      </c>
      <c r="D49" s="122"/>
      <c r="E49" s="220">
        <f t="shared" si="15"/>
        <v>30</v>
      </c>
      <c r="F49" s="122">
        <f t="shared" si="16"/>
        <v>0</v>
      </c>
      <c r="G49" s="221">
        <f t="shared" si="16"/>
        <v>30</v>
      </c>
      <c r="H49" s="220">
        <f t="shared" si="16"/>
        <v>0</v>
      </c>
      <c r="I49" s="89"/>
      <c r="J49" s="63"/>
      <c r="K49" s="63"/>
      <c r="L49" s="115"/>
      <c r="M49" s="117"/>
      <c r="N49" s="240"/>
      <c r="O49" s="241">
        <v>2</v>
      </c>
      <c r="P49" s="241"/>
      <c r="Q49" s="241"/>
      <c r="R49" s="117">
        <v>2</v>
      </c>
      <c r="S49" s="260"/>
      <c r="T49" s="261"/>
      <c r="U49" s="261"/>
      <c r="V49" s="273"/>
      <c r="W49" s="118"/>
      <c r="X49" s="240"/>
      <c r="Y49" s="241"/>
      <c r="Z49" s="241"/>
      <c r="AA49" s="63"/>
      <c r="AB49" s="117"/>
      <c r="AC49" s="240"/>
      <c r="AD49" s="241"/>
      <c r="AE49" s="241"/>
      <c r="AF49" s="241"/>
      <c r="AG49" s="117"/>
      <c r="AH49" s="123"/>
      <c r="AI49" s="77"/>
      <c r="AJ49" s="77"/>
      <c r="AK49" s="115"/>
      <c r="AL49" s="128"/>
    </row>
    <row r="50" spans="1:38" ht="15">
      <c r="A50" s="59">
        <v>38</v>
      </c>
      <c r="B50" s="96" t="s">
        <v>54</v>
      </c>
      <c r="C50" s="85">
        <f t="shared" si="14"/>
        <v>2</v>
      </c>
      <c r="D50" s="122"/>
      <c r="E50" s="220">
        <f t="shared" si="15"/>
        <v>30</v>
      </c>
      <c r="F50" s="225">
        <f t="shared" si="16"/>
        <v>0</v>
      </c>
      <c r="G50" s="122">
        <f t="shared" si="16"/>
        <v>30</v>
      </c>
      <c r="H50" s="220">
        <f t="shared" si="16"/>
        <v>0</v>
      </c>
      <c r="I50" s="89"/>
      <c r="J50" s="63"/>
      <c r="K50" s="63"/>
      <c r="L50" s="114"/>
      <c r="M50" s="118"/>
      <c r="N50" s="89"/>
      <c r="O50" s="63"/>
      <c r="P50" s="63"/>
      <c r="Q50" s="63"/>
      <c r="R50" s="118"/>
      <c r="S50" s="260"/>
      <c r="T50" s="261"/>
      <c r="U50" s="261"/>
      <c r="V50" s="272"/>
      <c r="W50" s="129"/>
      <c r="X50" s="241"/>
      <c r="Y50" s="241">
        <v>2</v>
      </c>
      <c r="Z50" s="241"/>
      <c r="AA50" s="63"/>
      <c r="AB50" s="118">
        <v>2</v>
      </c>
      <c r="AC50" s="89"/>
      <c r="AD50" s="63"/>
      <c r="AE50" s="63"/>
      <c r="AF50" s="63"/>
      <c r="AG50" s="117"/>
      <c r="AH50" s="123"/>
      <c r="AI50" s="77"/>
      <c r="AJ50" s="77"/>
      <c r="AK50" s="114"/>
      <c r="AL50" s="128"/>
    </row>
    <row r="51" spans="1:38" s="72" customFormat="1" ht="30.75">
      <c r="A51" s="203" t="s">
        <v>21</v>
      </c>
      <c r="B51" s="204" t="s">
        <v>71</v>
      </c>
      <c r="C51" s="231">
        <f>SUM(M51+R51+W51+AB51+AG51+AL51)</f>
        <v>3</v>
      </c>
      <c r="D51" s="232"/>
      <c r="E51" s="200">
        <f>SUM(F51+G51+H51)</f>
        <v>30</v>
      </c>
      <c r="F51" s="233">
        <v>0</v>
      </c>
      <c r="G51" s="213">
        <v>0</v>
      </c>
      <c r="H51" s="234">
        <f>K51*15+P51*15+U51*15+Z51*15+AE51*15+AJ51*15+AO51*15+AT51*15+AY51*15+BD51*15</f>
        <v>30</v>
      </c>
      <c r="I51" s="256"/>
      <c r="J51" s="257"/>
      <c r="K51" s="257">
        <v>2</v>
      </c>
      <c r="L51" s="258"/>
      <c r="M51" s="196">
        <v>3</v>
      </c>
      <c r="N51" s="207"/>
      <c r="O51" s="195"/>
      <c r="P51" s="197"/>
      <c r="Q51" s="206"/>
      <c r="R51" s="198"/>
      <c r="S51" s="256"/>
      <c r="T51" s="257"/>
      <c r="U51" s="257"/>
      <c r="V51" s="258"/>
      <c r="W51" s="198"/>
      <c r="X51" s="256"/>
      <c r="Y51" s="257"/>
      <c r="Z51" s="257"/>
      <c r="AA51" s="206"/>
      <c r="AB51" s="199"/>
      <c r="AC51" s="208"/>
      <c r="AD51" s="209"/>
      <c r="AE51" s="197"/>
      <c r="AF51" s="195"/>
      <c r="AG51" s="200"/>
      <c r="AH51" s="195"/>
      <c r="AI51" s="195"/>
      <c r="AJ51" s="197"/>
      <c r="AK51" s="206"/>
      <c r="AL51" s="201"/>
    </row>
    <row r="52" spans="1:38" s="72" customFormat="1" ht="30.75">
      <c r="A52" s="203" t="s">
        <v>55</v>
      </c>
      <c r="B52" s="204" t="s">
        <v>57</v>
      </c>
      <c r="C52" s="231">
        <f>SUM(M52+R52+W52+AB52+AG52+AL52)</f>
        <v>15</v>
      </c>
      <c r="D52" s="232"/>
      <c r="E52" s="200">
        <f>SUM(F52+G52+H52)</f>
        <v>120</v>
      </c>
      <c r="F52" s="233">
        <v>0</v>
      </c>
      <c r="G52" s="213">
        <v>0</v>
      </c>
      <c r="H52" s="234">
        <f>K52*15+P52*15+U52*15+Z52*15+AE52*15+AJ52*15+AO52*15+AT52*15+AY52*15+BD52*15</f>
        <v>120</v>
      </c>
      <c r="I52" s="256"/>
      <c r="J52" s="257"/>
      <c r="K52" s="257"/>
      <c r="L52" s="258"/>
      <c r="M52" s="202"/>
      <c r="N52" s="196"/>
      <c r="O52" s="195"/>
      <c r="P52" s="197">
        <v>2</v>
      </c>
      <c r="Q52" s="206"/>
      <c r="R52" s="198">
        <v>3</v>
      </c>
      <c r="S52" s="256"/>
      <c r="T52" s="257"/>
      <c r="U52" s="257">
        <v>2</v>
      </c>
      <c r="V52" s="258"/>
      <c r="W52" s="198">
        <v>4</v>
      </c>
      <c r="X52" s="256"/>
      <c r="Y52" s="257"/>
      <c r="Z52" s="257">
        <v>4</v>
      </c>
      <c r="AA52" s="206"/>
      <c r="AB52" s="199">
        <v>8</v>
      </c>
      <c r="AC52" s="210"/>
      <c r="AD52" s="209"/>
      <c r="AE52" s="197"/>
      <c r="AF52" s="195"/>
      <c r="AG52" s="198"/>
      <c r="AH52" s="195"/>
      <c r="AI52" s="195"/>
      <c r="AJ52" s="197"/>
      <c r="AK52" s="206"/>
      <c r="AL52" s="201"/>
    </row>
    <row r="53" spans="1:38" ht="30.75">
      <c r="A53" s="68" t="s">
        <v>56</v>
      </c>
      <c r="B53" s="70" t="s">
        <v>102</v>
      </c>
      <c r="C53" s="71">
        <f aca="true" t="shared" si="17" ref="C53:H53">SUM(C54:C64)</f>
        <v>41</v>
      </c>
      <c r="D53" s="181">
        <f t="shared" si="17"/>
        <v>3</v>
      </c>
      <c r="E53" s="167">
        <f t="shared" si="17"/>
        <v>405</v>
      </c>
      <c r="F53" s="230">
        <f t="shared" si="17"/>
        <v>120</v>
      </c>
      <c r="G53" s="167">
        <f t="shared" si="17"/>
        <v>270</v>
      </c>
      <c r="H53" s="230">
        <f t="shared" si="17"/>
        <v>15</v>
      </c>
      <c r="I53" s="136"/>
      <c r="J53" s="86"/>
      <c r="K53" s="86"/>
      <c r="L53" s="135"/>
      <c r="M53" s="167"/>
      <c r="N53" s="136"/>
      <c r="O53" s="86"/>
      <c r="P53" s="86"/>
      <c r="Q53" s="135"/>
      <c r="R53" s="167"/>
      <c r="S53" s="281"/>
      <c r="T53" s="282"/>
      <c r="U53" s="282"/>
      <c r="V53" s="283"/>
      <c r="W53" s="167"/>
      <c r="X53" s="281"/>
      <c r="Y53" s="282"/>
      <c r="Z53" s="282"/>
      <c r="AA53" s="135"/>
      <c r="AB53" s="172"/>
      <c r="AC53" s="177"/>
      <c r="AD53" s="136"/>
      <c r="AE53" s="86"/>
      <c r="AF53" s="86"/>
      <c r="AG53" s="178"/>
      <c r="AH53" s="86"/>
      <c r="AI53" s="86"/>
      <c r="AJ53" s="86"/>
      <c r="AK53" s="135"/>
      <c r="AL53" s="173"/>
    </row>
    <row r="54" spans="1:39" ht="15">
      <c r="A54" s="59">
        <v>39</v>
      </c>
      <c r="B54" s="103" t="s">
        <v>52</v>
      </c>
      <c r="C54" s="85">
        <f aca="true" t="shared" si="18" ref="C54:C64">SUM(M54,R54,W54,AB54,AG54,AL54)</f>
        <v>3</v>
      </c>
      <c r="D54" s="122">
        <v>1</v>
      </c>
      <c r="E54" s="220">
        <f aca="true" t="shared" si="19" ref="E54:E64">F54+G54+H54</f>
        <v>30</v>
      </c>
      <c r="F54" s="122">
        <f aca="true" t="shared" si="20" ref="F54:F64">I54*15+N54*15+S54*15+X54*15+AC54*15+AH54*15</f>
        <v>15</v>
      </c>
      <c r="G54" s="221">
        <f aca="true" t="shared" si="21" ref="G54:G64">J54*15+O54*15+T54*15+Y54*15+AD54*15+AI54*15</f>
        <v>15</v>
      </c>
      <c r="H54" s="220">
        <f aca="true" t="shared" si="22" ref="H54:H64">K54*15+P54*15+U54*15+Z54*15+AE54*15+AJ54*15</f>
        <v>0</v>
      </c>
      <c r="I54" s="83"/>
      <c r="J54" s="75"/>
      <c r="K54" s="75"/>
      <c r="L54" s="114"/>
      <c r="M54" s="110"/>
      <c r="N54" s="237">
        <v>1</v>
      </c>
      <c r="O54" s="238">
        <v>1</v>
      </c>
      <c r="P54" s="75"/>
      <c r="Q54" s="114"/>
      <c r="R54" s="434">
        <v>3</v>
      </c>
      <c r="S54" s="271"/>
      <c r="T54" s="267"/>
      <c r="U54" s="267"/>
      <c r="V54" s="272"/>
      <c r="W54" s="110"/>
      <c r="X54" s="238"/>
      <c r="Y54" s="238"/>
      <c r="Z54" s="238"/>
      <c r="AA54" s="114"/>
      <c r="AB54" s="118"/>
      <c r="AC54" s="80"/>
      <c r="AD54" s="75"/>
      <c r="AE54" s="75"/>
      <c r="AF54" s="114"/>
      <c r="AG54" s="118"/>
      <c r="AH54" s="83"/>
      <c r="AI54" s="75"/>
      <c r="AJ54" s="75"/>
      <c r="AK54" s="114"/>
      <c r="AL54" s="127"/>
      <c r="AM54" s="11"/>
    </row>
    <row r="55" spans="1:38" ht="15">
      <c r="A55" s="59">
        <v>40</v>
      </c>
      <c r="B55" s="102" t="s">
        <v>104</v>
      </c>
      <c r="C55" s="85">
        <f t="shared" si="18"/>
        <v>2</v>
      </c>
      <c r="D55" s="122">
        <v>1</v>
      </c>
      <c r="E55" s="220">
        <f t="shared" si="19"/>
        <v>30</v>
      </c>
      <c r="F55" s="122">
        <f t="shared" si="20"/>
        <v>30</v>
      </c>
      <c r="G55" s="221">
        <f t="shared" si="21"/>
        <v>0</v>
      </c>
      <c r="H55" s="220">
        <f t="shared" si="22"/>
        <v>0</v>
      </c>
      <c r="I55" s="89"/>
      <c r="J55" s="63"/>
      <c r="K55" s="63"/>
      <c r="L55" s="115"/>
      <c r="M55" s="111"/>
      <c r="N55" s="240">
        <v>2</v>
      </c>
      <c r="O55" s="63"/>
      <c r="P55" s="63"/>
      <c r="Q55" s="115"/>
      <c r="R55" s="111">
        <v>2</v>
      </c>
      <c r="S55" s="240"/>
      <c r="T55" s="241"/>
      <c r="U55" s="241"/>
      <c r="V55" s="242"/>
      <c r="W55" s="141"/>
      <c r="X55" s="241"/>
      <c r="Y55" s="241"/>
      <c r="Z55" s="241"/>
      <c r="AA55" s="144"/>
      <c r="AB55" s="117"/>
      <c r="AC55" s="240"/>
      <c r="AD55" s="241"/>
      <c r="AE55" s="241"/>
      <c r="AF55" s="115"/>
      <c r="AG55" s="111"/>
      <c r="AH55" s="89"/>
      <c r="AI55" s="63"/>
      <c r="AJ55" s="63"/>
      <c r="AK55" s="115"/>
      <c r="AL55" s="128"/>
    </row>
    <row r="56" spans="1:38" s="145" customFormat="1" ht="14.25" customHeight="1">
      <c r="A56" s="285">
        <v>41</v>
      </c>
      <c r="B56" s="439" t="s">
        <v>105</v>
      </c>
      <c r="C56" s="286">
        <f t="shared" si="18"/>
        <v>7</v>
      </c>
      <c r="D56" s="287"/>
      <c r="E56" s="288">
        <f t="shared" si="19"/>
        <v>60</v>
      </c>
      <c r="F56" s="289">
        <f t="shared" si="20"/>
        <v>15</v>
      </c>
      <c r="G56" s="290">
        <f t="shared" si="21"/>
        <v>45</v>
      </c>
      <c r="H56" s="288">
        <f t="shared" si="22"/>
        <v>0</v>
      </c>
      <c r="I56" s="291"/>
      <c r="J56" s="292"/>
      <c r="K56" s="292"/>
      <c r="L56" s="293"/>
      <c r="M56" s="294"/>
      <c r="N56" s="291"/>
      <c r="O56" s="292"/>
      <c r="P56" s="292"/>
      <c r="Q56" s="293"/>
      <c r="R56" s="294"/>
      <c r="S56" s="295">
        <v>1</v>
      </c>
      <c r="T56" s="296">
        <v>1</v>
      </c>
      <c r="U56" s="296"/>
      <c r="V56" s="297"/>
      <c r="W56" s="298">
        <v>3</v>
      </c>
      <c r="X56" s="296"/>
      <c r="Y56" s="296">
        <v>2</v>
      </c>
      <c r="Z56" s="296"/>
      <c r="AA56" s="299" t="s">
        <v>21</v>
      </c>
      <c r="AB56" s="300">
        <v>4</v>
      </c>
      <c r="AC56" s="295"/>
      <c r="AD56" s="296"/>
      <c r="AE56" s="296"/>
      <c r="AF56" s="299"/>
      <c r="AG56" s="298"/>
      <c r="AH56" s="295"/>
      <c r="AI56" s="296"/>
      <c r="AJ56" s="296"/>
      <c r="AK56" s="297"/>
      <c r="AL56" s="301"/>
    </row>
    <row r="57" spans="1:38" ht="15">
      <c r="A57" s="59">
        <v>42</v>
      </c>
      <c r="B57" s="102" t="s">
        <v>106</v>
      </c>
      <c r="C57" s="85">
        <f t="shared" si="18"/>
        <v>5</v>
      </c>
      <c r="D57" s="122">
        <v>1</v>
      </c>
      <c r="E57" s="220">
        <f t="shared" si="19"/>
        <v>60</v>
      </c>
      <c r="F57" s="122">
        <f t="shared" si="20"/>
        <v>15</v>
      </c>
      <c r="G57" s="221">
        <f t="shared" si="21"/>
        <v>45</v>
      </c>
      <c r="H57" s="220">
        <f t="shared" si="22"/>
        <v>0</v>
      </c>
      <c r="I57" s="89"/>
      <c r="J57" s="63"/>
      <c r="K57" s="63"/>
      <c r="L57" s="115"/>
      <c r="M57" s="111"/>
      <c r="N57" s="89"/>
      <c r="O57" s="63"/>
      <c r="P57" s="63"/>
      <c r="Q57" s="115"/>
      <c r="R57" s="111"/>
      <c r="S57" s="240">
        <v>1</v>
      </c>
      <c r="T57" s="241">
        <v>3</v>
      </c>
      <c r="U57" s="241"/>
      <c r="V57" s="242" t="s">
        <v>21</v>
      </c>
      <c r="W57" s="141">
        <v>5</v>
      </c>
      <c r="X57" s="240"/>
      <c r="Y57" s="241"/>
      <c r="Z57" s="241"/>
      <c r="AA57" s="142"/>
      <c r="AB57" s="141"/>
      <c r="AC57" s="240"/>
      <c r="AD57" s="241"/>
      <c r="AE57" s="241"/>
      <c r="AF57" s="142"/>
      <c r="AG57" s="141"/>
      <c r="AH57" s="240"/>
      <c r="AI57" s="241"/>
      <c r="AJ57" s="241"/>
      <c r="AK57" s="242"/>
      <c r="AL57" s="128"/>
    </row>
    <row r="58" spans="1:38" ht="28.5" customHeight="1">
      <c r="A58" s="59">
        <v>43</v>
      </c>
      <c r="B58" s="440" t="s">
        <v>107</v>
      </c>
      <c r="C58" s="85">
        <f t="shared" si="18"/>
        <v>10</v>
      </c>
      <c r="D58" s="122"/>
      <c r="E58" s="220">
        <f t="shared" si="19"/>
        <v>90</v>
      </c>
      <c r="F58" s="122">
        <f t="shared" si="20"/>
        <v>15</v>
      </c>
      <c r="G58" s="221">
        <f t="shared" si="21"/>
        <v>75</v>
      </c>
      <c r="H58" s="220">
        <f t="shared" si="22"/>
        <v>0</v>
      </c>
      <c r="I58" s="89"/>
      <c r="J58" s="63"/>
      <c r="K58" s="63"/>
      <c r="L58" s="115"/>
      <c r="M58" s="111"/>
      <c r="N58" s="89"/>
      <c r="O58" s="63"/>
      <c r="P58" s="63"/>
      <c r="Q58" s="115"/>
      <c r="R58" s="111"/>
      <c r="S58" s="90">
        <v>1</v>
      </c>
      <c r="T58" s="88">
        <v>1</v>
      </c>
      <c r="U58" s="88"/>
      <c r="V58" s="142"/>
      <c r="W58" s="432">
        <v>3</v>
      </c>
      <c r="X58" s="241"/>
      <c r="Y58" s="241">
        <v>2</v>
      </c>
      <c r="Z58" s="241"/>
      <c r="AA58" s="142"/>
      <c r="AB58" s="141">
        <v>3</v>
      </c>
      <c r="AC58" s="240"/>
      <c r="AD58" s="241">
        <v>2</v>
      </c>
      <c r="AE58" s="241"/>
      <c r="AF58" s="115" t="s">
        <v>21</v>
      </c>
      <c r="AG58" s="111">
        <v>4</v>
      </c>
      <c r="AH58" s="240"/>
      <c r="AI58" s="241"/>
      <c r="AJ58" s="241"/>
      <c r="AK58" s="242"/>
      <c r="AL58" s="128"/>
    </row>
    <row r="59" spans="1:38" ht="29.25" customHeight="1">
      <c r="A59" s="59">
        <v>44</v>
      </c>
      <c r="B59" s="441" t="s">
        <v>108</v>
      </c>
      <c r="C59" s="85">
        <f t="shared" si="18"/>
        <v>4</v>
      </c>
      <c r="D59" s="235"/>
      <c r="E59" s="220">
        <f t="shared" si="19"/>
        <v>45</v>
      </c>
      <c r="F59" s="122">
        <f t="shared" si="20"/>
        <v>15</v>
      </c>
      <c r="G59" s="221">
        <f t="shared" si="21"/>
        <v>30</v>
      </c>
      <c r="H59" s="220">
        <f t="shared" si="22"/>
        <v>0</v>
      </c>
      <c r="I59" s="89"/>
      <c r="J59" s="63"/>
      <c r="K59" s="63"/>
      <c r="L59" s="115"/>
      <c r="M59" s="111"/>
      <c r="N59" s="89"/>
      <c r="O59" s="63"/>
      <c r="P59" s="63"/>
      <c r="Q59" s="115"/>
      <c r="R59" s="111"/>
      <c r="S59" s="90"/>
      <c r="T59" s="88"/>
      <c r="U59" s="88"/>
      <c r="V59" s="142"/>
      <c r="W59" s="141"/>
      <c r="X59" s="241"/>
      <c r="Y59" s="241"/>
      <c r="Z59" s="241"/>
      <c r="AA59" s="142"/>
      <c r="AB59" s="141"/>
      <c r="AC59" s="240">
        <v>1</v>
      </c>
      <c r="AD59" s="241">
        <v>2</v>
      </c>
      <c r="AE59" s="241"/>
      <c r="AF59" s="115" t="s">
        <v>21</v>
      </c>
      <c r="AG59" s="111">
        <v>4</v>
      </c>
      <c r="AH59" s="240"/>
      <c r="AI59" s="241"/>
      <c r="AJ59" s="241"/>
      <c r="AK59" s="242"/>
      <c r="AL59" s="128"/>
    </row>
    <row r="60" spans="1:38" ht="29.25" customHeight="1">
      <c r="A60" s="59">
        <v>45</v>
      </c>
      <c r="B60" s="443" t="s">
        <v>109</v>
      </c>
      <c r="C60" s="85">
        <f t="shared" si="18"/>
        <v>3</v>
      </c>
      <c r="D60" s="101"/>
      <c r="E60" s="220">
        <f t="shared" si="19"/>
        <v>30</v>
      </c>
      <c r="F60" s="122">
        <f t="shared" si="20"/>
        <v>0</v>
      </c>
      <c r="G60" s="221">
        <f t="shared" si="21"/>
        <v>30</v>
      </c>
      <c r="H60" s="220">
        <f t="shared" si="22"/>
        <v>0</v>
      </c>
      <c r="I60" s="89"/>
      <c r="J60" s="63"/>
      <c r="K60" s="63"/>
      <c r="L60" s="115"/>
      <c r="M60" s="111"/>
      <c r="N60" s="89"/>
      <c r="O60" s="63"/>
      <c r="P60" s="63"/>
      <c r="Q60" s="115"/>
      <c r="R60" s="111"/>
      <c r="S60" s="140"/>
      <c r="T60" s="88"/>
      <c r="U60" s="91"/>
      <c r="V60" s="143"/>
      <c r="W60" s="141"/>
      <c r="X60" s="241"/>
      <c r="Y60" s="241"/>
      <c r="Z60" s="241"/>
      <c r="AA60" s="142"/>
      <c r="AB60" s="141"/>
      <c r="AC60" s="240"/>
      <c r="AD60" s="241"/>
      <c r="AE60" s="241"/>
      <c r="AF60" s="115"/>
      <c r="AG60" s="111"/>
      <c r="AH60" s="260"/>
      <c r="AI60" s="261">
        <v>2</v>
      </c>
      <c r="AJ60" s="261"/>
      <c r="AK60" s="242"/>
      <c r="AL60" s="128">
        <v>3</v>
      </c>
    </row>
    <row r="61" spans="1:38" ht="15">
      <c r="A61" s="59">
        <v>46</v>
      </c>
      <c r="B61" s="440" t="s">
        <v>110</v>
      </c>
      <c r="C61" s="85">
        <f t="shared" si="18"/>
        <v>3</v>
      </c>
      <c r="D61" s="122"/>
      <c r="E61" s="220">
        <f t="shared" si="19"/>
        <v>30</v>
      </c>
      <c r="F61" s="122">
        <f t="shared" si="20"/>
        <v>15</v>
      </c>
      <c r="G61" s="221">
        <f t="shared" si="21"/>
        <v>15</v>
      </c>
      <c r="H61" s="220">
        <f t="shared" si="22"/>
        <v>0</v>
      </c>
      <c r="I61" s="89"/>
      <c r="J61" s="63"/>
      <c r="K61" s="63"/>
      <c r="L61" s="115"/>
      <c r="M61" s="111"/>
      <c r="N61" s="240">
        <v>1</v>
      </c>
      <c r="O61" s="241">
        <v>1</v>
      </c>
      <c r="P61" s="63"/>
      <c r="Q61" s="115"/>
      <c r="R61" s="435">
        <v>3</v>
      </c>
      <c r="S61" s="123"/>
      <c r="T61" s="77"/>
      <c r="U61" s="77"/>
      <c r="V61" s="126"/>
      <c r="W61" s="111"/>
      <c r="X61" s="241"/>
      <c r="Y61" s="241"/>
      <c r="Z61" s="241"/>
      <c r="AA61" s="115"/>
      <c r="AB61" s="111"/>
      <c r="AC61" s="240"/>
      <c r="AD61" s="241"/>
      <c r="AE61" s="241"/>
      <c r="AF61" s="115"/>
      <c r="AG61" s="111"/>
      <c r="AH61" s="240"/>
      <c r="AI61" s="241"/>
      <c r="AJ61" s="241"/>
      <c r="AK61" s="242"/>
      <c r="AL61" s="128"/>
    </row>
    <row r="62" spans="1:38" ht="15">
      <c r="A62" s="92">
        <v>47</v>
      </c>
      <c r="B62" s="102" t="s">
        <v>111</v>
      </c>
      <c r="C62" s="226">
        <f t="shared" si="18"/>
        <v>2</v>
      </c>
      <c r="D62" s="83"/>
      <c r="E62" s="220">
        <f t="shared" si="19"/>
        <v>15</v>
      </c>
      <c r="F62" s="122">
        <f t="shared" si="20"/>
        <v>0</v>
      </c>
      <c r="G62" s="221">
        <f t="shared" si="21"/>
        <v>0</v>
      </c>
      <c r="H62" s="220">
        <f t="shared" si="22"/>
        <v>15</v>
      </c>
      <c r="I62" s="89"/>
      <c r="J62" s="63"/>
      <c r="K62" s="63"/>
      <c r="L62" s="115"/>
      <c r="M62" s="111"/>
      <c r="N62" s="89"/>
      <c r="O62" s="63"/>
      <c r="P62" s="63"/>
      <c r="Q62" s="115"/>
      <c r="R62" s="111"/>
      <c r="S62" s="123"/>
      <c r="T62" s="77"/>
      <c r="U62" s="77"/>
      <c r="V62" s="126"/>
      <c r="W62" s="111"/>
      <c r="X62" s="241"/>
      <c r="Y62" s="241"/>
      <c r="Z62" s="241"/>
      <c r="AA62" s="115"/>
      <c r="AB62" s="111"/>
      <c r="AC62" s="240"/>
      <c r="AD62" s="241"/>
      <c r="AE62" s="430">
        <v>1</v>
      </c>
      <c r="AF62" s="431"/>
      <c r="AG62" s="432">
        <v>2</v>
      </c>
      <c r="AH62" s="240"/>
      <c r="AI62" s="241"/>
      <c r="AJ62" s="241"/>
      <c r="AK62" s="242"/>
      <c r="AL62" s="128"/>
    </row>
    <row r="63" spans="1:38" ht="15">
      <c r="A63" s="92">
        <v>48</v>
      </c>
      <c r="B63" s="442" t="s">
        <v>50</v>
      </c>
      <c r="C63" s="226">
        <f t="shared" si="18"/>
        <v>2</v>
      </c>
      <c r="D63" s="83"/>
      <c r="E63" s="220">
        <f t="shared" si="19"/>
        <v>15</v>
      </c>
      <c r="F63" s="122">
        <f t="shared" si="20"/>
        <v>0</v>
      </c>
      <c r="G63" s="221">
        <f t="shared" si="21"/>
        <v>15</v>
      </c>
      <c r="H63" s="220">
        <f t="shared" si="22"/>
        <v>0</v>
      </c>
      <c r="I63" s="89"/>
      <c r="J63" s="63"/>
      <c r="K63" s="63"/>
      <c r="L63" s="114"/>
      <c r="M63" s="111"/>
      <c r="N63" s="89"/>
      <c r="O63" s="63"/>
      <c r="P63" s="63"/>
      <c r="Q63" s="114"/>
      <c r="R63" s="111"/>
      <c r="S63" s="123"/>
      <c r="T63" s="77"/>
      <c r="U63" s="77"/>
      <c r="V63" s="126"/>
      <c r="W63" s="111"/>
      <c r="X63" s="241"/>
      <c r="Y63" s="241"/>
      <c r="Z63" s="241"/>
      <c r="AA63" s="114"/>
      <c r="AB63" s="111"/>
      <c r="AC63" s="240"/>
      <c r="AD63" s="430">
        <v>1</v>
      </c>
      <c r="AE63" s="430"/>
      <c r="AF63" s="433"/>
      <c r="AG63" s="432">
        <v>2</v>
      </c>
      <c r="AH63" s="240"/>
      <c r="AI63" s="241"/>
      <c r="AJ63" s="241"/>
      <c r="AK63" s="242"/>
      <c r="AL63" s="128"/>
    </row>
    <row r="64" spans="1:38" ht="15">
      <c r="A64" s="92">
        <v>49</v>
      </c>
      <c r="B64" s="102"/>
      <c r="C64" s="226">
        <f t="shared" si="18"/>
        <v>0</v>
      </c>
      <c r="D64" s="83"/>
      <c r="E64" s="220">
        <f t="shared" si="19"/>
        <v>0</v>
      </c>
      <c r="F64" s="122">
        <f t="shared" si="20"/>
        <v>0</v>
      </c>
      <c r="G64" s="220">
        <f t="shared" si="21"/>
        <v>0</v>
      </c>
      <c r="H64" s="225">
        <f t="shared" si="22"/>
        <v>0</v>
      </c>
      <c r="I64" s="89"/>
      <c r="J64" s="63"/>
      <c r="K64" s="63"/>
      <c r="L64" s="114"/>
      <c r="M64" s="110"/>
      <c r="N64" s="89"/>
      <c r="O64" s="63"/>
      <c r="P64" s="63"/>
      <c r="Q64" s="114"/>
      <c r="R64" s="110"/>
      <c r="S64" s="123"/>
      <c r="T64" s="77"/>
      <c r="U64" s="77"/>
      <c r="V64" s="125"/>
      <c r="W64" s="111"/>
      <c r="X64" s="241"/>
      <c r="Y64" s="241"/>
      <c r="Z64" s="241"/>
      <c r="AA64" s="114"/>
      <c r="AB64" s="110"/>
      <c r="AC64" s="89"/>
      <c r="AD64" s="63"/>
      <c r="AE64" s="63"/>
      <c r="AF64" s="114"/>
      <c r="AG64" s="110"/>
      <c r="AH64" s="260"/>
      <c r="AI64" s="261"/>
      <c r="AJ64" s="261"/>
      <c r="AK64" s="239"/>
      <c r="AL64" s="128"/>
    </row>
    <row r="65" spans="1:39" s="72" customFormat="1" ht="31.5" thickBot="1">
      <c r="A65" s="211" t="s">
        <v>77</v>
      </c>
      <c r="B65" s="329" t="s">
        <v>103</v>
      </c>
      <c r="C65" s="231">
        <f>SUM(M65+R65+W65+AB65+AG65+AL65)</f>
        <v>17</v>
      </c>
      <c r="D65" s="232"/>
      <c r="E65" s="213">
        <f>SUM(F65+G65+H65)</f>
        <v>120</v>
      </c>
      <c r="F65" s="233">
        <v>0</v>
      </c>
      <c r="G65" s="213">
        <v>0</v>
      </c>
      <c r="H65" s="233">
        <f>K65*15+P65*15+U65*15+Z65*15+AE65*15+AJ65*15+AO65*15+AT65*15+AY65*15+BD65*15</f>
        <v>120</v>
      </c>
      <c r="I65" s="196"/>
      <c r="J65" s="195"/>
      <c r="K65" s="195"/>
      <c r="L65" s="195"/>
      <c r="M65" s="208"/>
      <c r="N65" s="207"/>
      <c r="O65" s="195"/>
      <c r="P65" s="195"/>
      <c r="Q65" s="212"/>
      <c r="R65" s="213"/>
      <c r="S65" s="196"/>
      <c r="T65" s="195"/>
      <c r="U65" s="195"/>
      <c r="V65" s="195"/>
      <c r="W65" s="213"/>
      <c r="X65" s="196"/>
      <c r="Y65" s="195"/>
      <c r="Z65" s="195"/>
      <c r="AA65" s="195"/>
      <c r="AB65" s="214"/>
      <c r="AC65" s="196"/>
      <c r="AD65" s="195"/>
      <c r="AE65" s="436">
        <v>4</v>
      </c>
      <c r="AF65" s="197"/>
      <c r="AG65" s="437">
        <v>8</v>
      </c>
      <c r="AH65" s="199"/>
      <c r="AI65" s="197"/>
      <c r="AJ65" s="197">
        <v>4</v>
      </c>
      <c r="AK65" s="215"/>
      <c r="AL65" s="438">
        <v>9</v>
      </c>
      <c r="AM65" s="174"/>
    </row>
    <row r="66" spans="1:38" ht="15.75" thickBot="1">
      <c r="A66" s="321"/>
      <c r="B66" s="459" t="s">
        <v>97</v>
      </c>
      <c r="C66" s="377"/>
      <c r="D66" s="34"/>
      <c r="E66" s="178"/>
      <c r="F66" s="236"/>
      <c r="G66" s="164"/>
      <c r="H66" s="184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31"/>
    </row>
    <row r="67" spans="1:38" ht="15.75" thickBot="1">
      <c r="A67" s="322"/>
      <c r="B67" s="460"/>
      <c r="C67" s="379">
        <f aca="true" t="shared" si="23" ref="C67:H67">SUM(C9+C16+C20+C42+C51+C52+C53+C65)</f>
        <v>200</v>
      </c>
      <c r="D67" s="378">
        <f t="shared" si="23"/>
        <v>14</v>
      </c>
      <c r="E67" s="24">
        <f t="shared" si="23"/>
        <v>2160</v>
      </c>
      <c r="F67" s="186">
        <f t="shared" si="23"/>
        <v>486</v>
      </c>
      <c r="G67" s="24">
        <f t="shared" si="23"/>
        <v>945</v>
      </c>
      <c r="H67" s="24">
        <f t="shared" si="23"/>
        <v>729</v>
      </c>
      <c r="I67" s="27">
        <f>SUM(I10:I65)</f>
        <v>7</v>
      </c>
      <c r="J67" s="28">
        <f>SUM(J10:J65)</f>
        <v>9</v>
      </c>
      <c r="K67" s="28">
        <f>SUM(K10:K65)</f>
        <v>8</v>
      </c>
      <c r="L67" s="169">
        <f>SUM(L21:L65)</f>
        <v>0</v>
      </c>
      <c r="M67" s="74">
        <f>SUM(M10:M65)</f>
        <v>27.5</v>
      </c>
      <c r="N67" s="27">
        <f>SUM(N10:N65)</f>
        <v>12.5</v>
      </c>
      <c r="O67" s="28">
        <f>SUM(O10:O65)</f>
        <v>16</v>
      </c>
      <c r="P67" s="28">
        <f>SUM(P10:P65)</f>
        <v>7</v>
      </c>
      <c r="Q67" s="302">
        <f>SUM(Q21:Q65)</f>
        <v>0</v>
      </c>
      <c r="R67" s="303">
        <f>SUM(R10:R65)</f>
        <v>41</v>
      </c>
      <c r="S67" s="27">
        <f>SUM(S10:S65)</f>
        <v>7.6</v>
      </c>
      <c r="T67" s="28">
        <f>SUM(T10:T65)</f>
        <v>16</v>
      </c>
      <c r="U67" s="28">
        <f>SUM(U10:U65)</f>
        <v>4.4</v>
      </c>
      <c r="V67" s="302">
        <f>SUM(V21:V65)</f>
        <v>0</v>
      </c>
      <c r="W67" s="303">
        <f>SUM(W10:W65)</f>
        <v>37.5</v>
      </c>
      <c r="X67" s="27">
        <f>SUM(X10:X65)</f>
        <v>2.3</v>
      </c>
      <c r="Y67" s="28">
        <f>SUM(Y10:Y65)</f>
        <v>8</v>
      </c>
      <c r="Z67" s="28">
        <f>SUM(Z10:Z65)</f>
        <v>11.7</v>
      </c>
      <c r="AA67" s="169">
        <f>SUM(AA21:AA65)</f>
        <v>0</v>
      </c>
      <c r="AB67" s="216">
        <f>SUM(AB10:AB65)</f>
        <v>30.5</v>
      </c>
      <c r="AC67" s="171">
        <f>SUM(AC10:AC65)</f>
        <v>1</v>
      </c>
      <c r="AD67" s="28">
        <f>SUM(AD10:AD65)</f>
        <v>9</v>
      </c>
      <c r="AE67" s="28">
        <f>SUM(AE10:AE65)</f>
        <v>11</v>
      </c>
      <c r="AF67" s="302">
        <f>SUM(AF21:AF65)</f>
        <v>0</v>
      </c>
      <c r="AG67" s="303">
        <f>SUM(AG10:AG65)</f>
        <v>37</v>
      </c>
      <c r="AH67" s="27">
        <f>SUM(AH10:AH65)</f>
        <v>2</v>
      </c>
      <c r="AI67" s="28">
        <f>SUM(AI10:AI65)</f>
        <v>5</v>
      </c>
      <c r="AJ67" s="28">
        <f>SUM(AJ10:AJ65)</f>
        <v>6.5</v>
      </c>
      <c r="AK67" s="28">
        <f>SUM(AK21:AK65)</f>
        <v>0</v>
      </c>
      <c r="AL67" s="98">
        <f>SUM(AL10:AL65)</f>
        <v>26.5</v>
      </c>
    </row>
    <row r="68" spans="1:40" ht="15.75" thickBot="1">
      <c r="A68" s="304"/>
      <c r="B68" s="305" t="s">
        <v>22</v>
      </c>
      <c r="C68" s="305"/>
      <c r="D68" s="306"/>
      <c r="E68" s="307"/>
      <c r="F68" s="306">
        <f>SUM(F67+G67+H67)</f>
        <v>2160</v>
      </c>
      <c r="G68" s="306"/>
      <c r="H68" s="308"/>
      <c r="I68" s="309"/>
      <c r="J68" s="310"/>
      <c r="K68" s="311">
        <f>SUM(I67:L67)</f>
        <v>24</v>
      </c>
      <c r="L68" s="310"/>
      <c r="M68" s="312"/>
      <c r="N68" s="313"/>
      <c r="O68" s="314"/>
      <c r="P68" s="315">
        <f>SUM(N67:Q67)</f>
        <v>35.5</v>
      </c>
      <c r="Q68" s="310"/>
      <c r="R68" s="316"/>
      <c r="S68" s="314"/>
      <c r="T68" s="310"/>
      <c r="U68" s="311">
        <f>SUM(S67:V67)</f>
        <v>28</v>
      </c>
      <c r="V68" s="310"/>
      <c r="W68" s="314"/>
      <c r="X68" s="317"/>
      <c r="Y68" s="310"/>
      <c r="Z68" s="311">
        <f>SUM(X67:AA67)</f>
        <v>22</v>
      </c>
      <c r="AA68" s="310"/>
      <c r="AB68" s="318"/>
      <c r="AC68" s="317"/>
      <c r="AD68" s="310"/>
      <c r="AE68" s="311">
        <f>SUM(AC67:AF67)</f>
        <v>21</v>
      </c>
      <c r="AF68" s="310"/>
      <c r="AG68" s="318"/>
      <c r="AH68" s="314"/>
      <c r="AI68" s="319"/>
      <c r="AJ68" s="320">
        <f>SUM(AH67:AK67)</f>
        <v>13.5</v>
      </c>
      <c r="AK68" s="310"/>
      <c r="AL68" s="316"/>
      <c r="AN68" s="39"/>
    </row>
    <row r="69" spans="1:38" s="72" customFormat="1" ht="47.25" customHeight="1" thickTop="1">
      <c r="A69" s="323" t="s">
        <v>78</v>
      </c>
      <c r="B69" s="427" t="s">
        <v>92</v>
      </c>
      <c r="C69" s="324">
        <f>SUM(C70:C81)</f>
        <v>58</v>
      </c>
      <c r="D69" s="325">
        <f>+SUM(D70:D81)</f>
        <v>4</v>
      </c>
      <c r="E69" s="340">
        <f>SUM(E70:E81)</f>
        <v>450</v>
      </c>
      <c r="F69" s="340">
        <f>SUM(F70:F81)</f>
        <v>165</v>
      </c>
      <c r="G69" s="341">
        <f>SUM(G70:G81)</f>
        <v>285</v>
      </c>
      <c r="H69" s="340">
        <f>SUM(H70:H81)</f>
        <v>0</v>
      </c>
      <c r="I69" s="342"/>
      <c r="J69" s="343"/>
      <c r="K69" s="344"/>
      <c r="L69" s="345"/>
      <c r="M69" s="341"/>
      <c r="N69" s="346"/>
      <c r="O69" s="347"/>
      <c r="P69" s="348"/>
      <c r="Q69" s="345"/>
      <c r="R69" s="349"/>
      <c r="S69" s="346"/>
      <c r="T69" s="343"/>
      <c r="U69" s="344"/>
      <c r="V69" s="345"/>
      <c r="W69" s="350"/>
      <c r="X69" s="342"/>
      <c r="Y69" s="343"/>
      <c r="Z69" s="344"/>
      <c r="AA69" s="345"/>
      <c r="AB69" s="340"/>
      <c r="AC69" s="342"/>
      <c r="AD69" s="343"/>
      <c r="AE69" s="344"/>
      <c r="AF69" s="345"/>
      <c r="AG69" s="340"/>
      <c r="AH69" s="346"/>
      <c r="AI69" s="351"/>
      <c r="AJ69" s="343"/>
      <c r="AK69" s="345"/>
      <c r="AL69" s="346"/>
    </row>
    <row r="70" spans="1:38" ht="15">
      <c r="A70" s="25">
        <v>50</v>
      </c>
      <c r="B70" s="326" t="s">
        <v>79</v>
      </c>
      <c r="C70" s="85">
        <v>7</v>
      </c>
      <c r="D70" s="131">
        <v>1</v>
      </c>
      <c r="E70" s="220">
        <v>45</v>
      </c>
      <c r="F70" s="220">
        <v>15</v>
      </c>
      <c r="G70" s="225">
        <v>30</v>
      </c>
      <c r="H70" s="220">
        <v>0</v>
      </c>
      <c r="I70" s="82"/>
      <c r="J70" s="78"/>
      <c r="K70" s="78"/>
      <c r="L70" s="114"/>
      <c r="M70" s="110"/>
      <c r="N70" s="243">
        <v>1</v>
      </c>
      <c r="O70" s="244">
        <v>2</v>
      </c>
      <c r="P70" s="244"/>
      <c r="Q70" s="239" t="s">
        <v>21</v>
      </c>
      <c r="R70" s="354">
        <v>7</v>
      </c>
      <c r="S70" s="82"/>
      <c r="T70" s="78"/>
      <c r="U70" s="78"/>
      <c r="V70" s="114"/>
      <c r="W70" s="118"/>
      <c r="X70" s="82"/>
      <c r="Y70" s="78"/>
      <c r="Z70" s="78"/>
      <c r="AA70" s="114"/>
      <c r="AB70" s="118"/>
      <c r="AC70" s="82"/>
      <c r="AD70" s="78"/>
      <c r="AE70" s="78"/>
      <c r="AF70" s="114"/>
      <c r="AG70" s="118"/>
      <c r="AH70" s="82"/>
      <c r="AI70" s="355"/>
      <c r="AJ70" s="78"/>
      <c r="AK70" s="114"/>
      <c r="AL70" s="112"/>
    </row>
    <row r="71" spans="1:38" ht="15">
      <c r="A71" s="25">
        <v>51</v>
      </c>
      <c r="B71" s="327" t="s">
        <v>80</v>
      </c>
      <c r="C71" s="85">
        <v>2</v>
      </c>
      <c r="D71" s="131"/>
      <c r="E71" s="220">
        <v>30</v>
      </c>
      <c r="F71" s="220">
        <v>15</v>
      </c>
      <c r="G71" s="225">
        <v>15</v>
      </c>
      <c r="H71" s="220">
        <v>0</v>
      </c>
      <c r="I71" s="82"/>
      <c r="J71" s="78"/>
      <c r="K71" s="78"/>
      <c r="L71" s="114"/>
      <c r="M71" s="110"/>
      <c r="N71" s="243"/>
      <c r="O71" s="244"/>
      <c r="P71" s="244"/>
      <c r="Q71" s="239"/>
      <c r="R71" s="354"/>
      <c r="S71" s="243"/>
      <c r="T71" s="244"/>
      <c r="U71" s="244"/>
      <c r="V71" s="239"/>
      <c r="W71" s="118"/>
      <c r="X71" s="82"/>
      <c r="Y71" s="78"/>
      <c r="Z71" s="78"/>
      <c r="AA71" s="114"/>
      <c r="AB71" s="118"/>
      <c r="AC71" s="82"/>
      <c r="AD71" s="78"/>
      <c r="AE71" s="78"/>
      <c r="AF71" s="114"/>
      <c r="AG71" s="118"/>
      <c r="AH71" s="243">
        <v>1</v>
      </c>
      <c r="AI71" s="353">
        <v>1</v>
      </c>
      <c r="AJ71" s="244"/>
      <c r="AK71" s="114"/>
      <c r="AL71" s="112">
        <v>2</v>
      </c>
    </row>
    <row r="72" spans="1:38" ht="15">
      <c r="A72" s="25">
        <v>52</v>
      </c>
      <c r="B72" s="326" t="s">
        <v>81</v>
      </c>
      <c r="C72" s="85">
        <v>5</v>
      </c>
      <c r="D72" s="131">
        <v>1</v>
      </c>
      <c r="E72" s="220">
        <v>30</v>
      </c>
      <c r="F72" s="220">
        <v>15</v>
      </c>
      <c r="G72" s="225">
        <v>15</v>
      </c>
      <c r="H72" s="220">
        <v>0</v>
      </c>
      <c r="I72" s="82"/>
      <c r="J72" s="78"/>
      <c r="K72" s="78"/>
      <c r="L72" s="114"/>
      <c r="M72" s="110"/>
      <c r="N72" s="243">
        <v>1</v>
      </c>
      <c r="O72" s="244">
        <v>1</v>
      </c>
      <c r="P72" s="244"/>
      <c r="Q72" s="239" t="s">
        <v>21</v>
      </c>
      <c r="R72" s="354">
        <v>5</v>
      </c>
      <c r="S72" s="243"/>
      <c r="T72" s="244"/>
      <c r="U72" s="244"/>
      <c r="V72" s="239"/>
      <c r="W72" s="118"/>
      <c r="X72" s="82"/>
      <c r="Y72" s="78"/>
      <c r="Z72" s="78"/>
      <c r="AA72" s="114"/>
      <c r="AB72" s="118"/>
      <c r="AC72" s="82"/>
      <c r="AD72" s="78"/>
      <c r="AE72" s="78"/>
      <c r="AF72" s="114"/>
      <c r="AG72" s="118"/>
      <c r="AH72" s="243"/>
      <c r="AI72" s="353"/>
      <c r="AJ72" s="244"/>
      <c r="AK72" s="114"/>
      <c r="AL72" s="112"/>
    </row>
    <row r="73" spans="1:40" ht="15">
      <c r="A73" s="25">
        <v>53</v>
      </c>
      <c r="B73" s="327" t="s">
        <v>82</v>
      </c>
      <c r="C73" s="85">
        <v>6</v>
      </c>
      <c r="D73" s="131">
        <v>1</v>
      </c>
      <c r="E73" s="220">
        <v>45</v>
      </c>
      <c r="F73" s="220">
        <v>15</v>
      </c>
      <c r="G73" s="225">
        <v>30</v>
      </c>
      <c r="H73" s="220">
        <v>0</v>
      </c>
      <c r="I73" s="82"/>
      <c r="J73" s="78"/>
      <c r="K73" s="78"/>
      <c r="L73" s="114"/>
      <c r="M73" s="110"/>
      <c r="N73" s="243"/>
      <c r="O73" s="244"/>
      <c r="P73" s="244"/>
      <c r="Q73" s="239"/>
      <c r="R73" s="354"/>
      <c r="S73" s="243">
        <v>1</v>
      </c>
      <c r="T73" s="244">
        <v>2</v>
      </c>
      <c r="U73" s="244"/>
      <c r="V73" s="239" t="s">
        <v>21</v>
      </c>
      <c r="W73" s="118">
        <v>6</v>
      </c>
      <c r="X73" s="82"/>
      <c r="Y73" s="78"/>
      <c r="Z73" s="78"/>
      <c r="AA73" s="114"/>
      <c r="AB73" s="118"/>
      <c r="AC73" s="243"/>
      <c r="AD73" s="244"/>
      <c r="AE73" s="244"/>
      <c r="AF73" s="114"/>
      <c r="AG73" s="118"/>
      <c r="AH73" s="243"/>
      <c r="AI73" s="353"/>
      <c r="AJ73" s="244"/>
      <c r="AK73" s="114"/>
      <c r="AL73" s="112"/>
      <c r="AN73" s="39"/>
    </row>
    <row r="74" spans="1:38" ht="30.75" customHeight="1">
      <c r="A74" s="25">
        <v>54</v>
      </c>
      <c r="B74" s="327" t="s">
        <v>83</v>
      </c>
      <c r="C74" s="85">
        <v>6</v>
      </c>
      <c r="D74" s="131"/>
      <c r="E74" s="220">
        <v>45</v>
      </c>
      <c r="F74" s="220">
        <v>15</v>
      </c>
      <c r="G74" s="225">
        <v>30</v>
      </c>
      <c r="H74" s="220">
        <v>0</v>
      </c>
      <c r="I74" s="82"/>
      <c r="J74" s="78"/>
      <c r="K74" s="78"/>
      <c r="L74" s="114"/>
      <c r="M74" s="110"/>
      <c r="N74" s="243"/>
      <c r="O74" s="244"/>
      <c r="P74" s="244"/>
      <c r="Q74" s="239"/>
      <c r="R74" s="354"/>
      <c r="S74" s="243"/>
      <c r="T74" s="244"/>
      <c r="U74" s="244"/>
      <c r="V74" s="239"/>
      <c r="W74" s="118"/>
      <c r="X74" s="82"/>
      <c r="Y74" s="78"/>
      <c r="Z74" s="78"/>
      <c r="AA74" s="114"/>
      <c r="AB74" s="118"/>
      <c r="AC74" s="243">
        <v>1</v>
      </c>
      <c r="AD74" s="244">
        <v>2</v>
      </c>
      <c r="AE74" s="244"/>
      <c r="AF74" s="114"/>
      <c r="AG74" s="118">
        <v>6</v>
      </c>
      <c r="AH74" s="243"/>
      <c r="AI74" s="353"/>
      <c r="AJ74" s="244"/>
      <c r="AK74" s="114"/>
      <c r="AL74" s="112"/>
    </row>
    <row r="75" spans="1:38" ht="15">
      <c r="A75" s="25">
        <v>55</v>
      </c>
      <c r="B75" s="327" t="s">
        <v>84</v>
      </c>
      <c r="C75" s="85">
        <v>7</v>
      </c>
      <c r="D75" s="131">
        <v>1</v>
      </c>
      <c r="E75" s="220">
        <v>45</v>
      </c>
      <c r="F75" s="220">
        <v>15</v>
      </c>
      <c r="G75" s="225">
        <v>30</v>
      </c>
      <c r="H75" s="220">
        <v>0</v>
      </c>
      <c r="I75" s="82"/>
      <c r="J75" s="78"/>
      <c r="K75" s="78"/>
      <c r="L75" s="114"/>
      <c r="M75" s="110"/>
      <c r="N75" s="243"/>
      <c r="O75" s="244"/>
      <c r="P75" s="244"/>
      <c r="Q75" s="239"/>
      <c r="R75" s="354"/>
      <c r="S75" s="243"/>
      <c r="T75" s="244"/>
      <c r="U75" s="244"/>
      <c r="V75" s="239"/>
      <c r="W75" s="118"/>
      <c r="X75" s="243">
        <v>1</v>
      </c>
      <c r="Y75" s="244">
        <v>2</v>
      </c>
      <c r="Z75" s="244"/>
      <c r="AA75" s="239" t="s">
        <v>21</v>
      </c>
      <c r="AB75" s="118">
        <v>7</v>
      </c>
      <c r="AC75" s="243"/>
      <c r="AD75" s="244"/>
      <c r="AE75" s="244"/>
      <c r="AF75" s="114"/>
      <c r="AG75" s="118"/>
      <c r="AH75" s="243"/>
      <c r="AI75" s="353"/>
      <c r="AJ75" s="244"/>
      <c r="AK75" s="114"/>
      <c r="AL75" s="112"/>
    </row>
    <row r="76" spans="1:38" ht="29.25" customHeight="1">
      <c r="A76" s="25">
        <v>56</v>
      </c>
      <c r="B76" s="327" t="s">
        <v>85</v>
      </c>
      <c r="C76" s="85">
        <v>7</v>
      </c>
      <c r="D76" s="131"/>
      <c r="E76" s="220">
        <v>60</v>
      </c>
      <c r="F76" s="220">
        <v>30</v>
      </c>
      <c r="G76" s="225">
        <v>30</v>
      </c>
      <c r="H76" s="220">
        <v>0</v>
      </c>
      <c r="I76" s="82"/>
      <c r="J76" s="78"/>
      <c r="K76" s="78"/>
      <c r="L76" s="114"/>
      <c r="M76" s="110"/>
      <c r="N76" s="243"/>
      <c r="O76" s="244"/>
      <c r="P76" s="244"/>
      <c r="Q76" s="239"/>
      <c r="R76" s="354"/>
      <c r="S76" s="243"/>
      <c r="T76" s="244"/>
      <c r="U76" s="244"/>
      <c r="V76" s="239"/>
      <c r="W76" s="118"/>
      <c r="X76" s="243"/>
      <c r="Y76" s="244"/>
      <c r="Z76" s="244"/>
      <c r="AA76" s="239"/>
      <c r="AB76" s="118"/>
      <c r="AC76" s="243"/>
      <c r="AD76" s="244"/>
      <c r="AE76" s="244"/>
      <c r="AF76" s="114"/>
      <c r="AG76" s="118"/>
      <c r="AH76" s="243">
        <v>2</v>
      </c>
      <c r="AI76" s="353">
        <v>2</v>
      </c>
      <c r="AJ76" s="244"/>
      <c r="AK76" s="114"/>
      <c r="AL76" s="112">
        <v>7</v>
      </c>
    </row>
    <row r="77" spans="1:38" ht="15">
      <c r="A77" s="25">
        <v>57</v>
      </c>
      <c r="B77" s="327" t="s">
        <v>86</v>
      </c>
      <c r="C77" s="85">
        <v>3</v>
      </c>
      <c r="D77" s="131"/>
      <c r="E77" s="220">
        <v>30</v>
      </c>
      <c r="F77" s="220">
        <v>15</v>
      </c>
      <c r="G77" s="225">
        <v>15</v>
      </c>
      <c r="H77" s="220">
        <v>0</v>
      </c>
      <c r="I77" s="82"/>
      <c r="J77" s="78"/>
      <c r="K77" s="78"/>
      <c r="L77" s="114"/>
      <c r="M77" s="110"/>
      <c r="N77" s="243">
        <v>1</v>
      </c>
      <c r="O77" s="244">
        <v>1</v>
      </c>
      <c r="P77" s="244"/>
      <c r="Q77" s="239"/>
      <c r="R77" s="354">
        <v>3</v>
      </c>
      <c r="S77" s="243"/>
      <c r="T77" s="244"/>
      <c r="U77" s="244"/>
      <c r="V77" s="239"/>
      <c r="W77" s="118"/>
      <c r="X77" s="243"/>
      <c r="Y77" s="244"/>
      <c r="Z77" s="244"/>
      <c r="AA77" s="239"/>
      <c r="AB77" s="118"/>
      <c r="AC77" s="243"/>
      <c r="AD77" s="244"/>
      <c r="AE77" s="244"/>
      <c r="AF77" s="114"/>
      <c r="AG77" s="118"/>
      <c r="AH77" s="243"/>
      <c r="AI77" s="353"/>
      <c r="AJ77" s="244"/>
      <c r="AK77" s="114"/>
      <c r="AL77" s="112"/>
    </row>
    <row r="78" spans="1:38" ht="30.75" customHeight="1">
      <c r="A78" s="25">
        <v>58</v>
      </c>
      <c r="B78" s="327" t="s">
        <v>95</v>
      </c>
      <c r="C78" s="85">
        <v>4</v>
      </c>
      <c r="D78" s="131"/>
      <c r="E78" s="220">
        <v>30</v>
      </c>
      <c r="F78" s="220">
        <v>0</v>
      </c>
      <c r="G78" s="225">
        <v>30</v>
      </c>
      <c r="H78" s="220">
        <v>0</v>
      </c>
      <c r="I78" s="82"/>
      <c r="J78" s="78"/>
      <c r="K78" s="78"/>
      <c r="L78" s="114"/>
      <c r="M78" s="110"/>
      <c r="N78" s="243"/>
      <c r="O78" s="244"/>
      <c r="P78" s="244"/>
      <c r="Q78" s="239"/>
      <c r="R78" s="110"/>
      <c r="S78" s="243"/>
      <c r="T78" s="244"/>
      <c r="U78" s="244"/>
      <c r="V78" s="239"/>
      <c r="W78" s="118"/>
      <c r="X78" s="243"/>
      <c r="Y78" s="244"/>
      <c r="Z78" s="244"/>
      <c r="AA78" s="239"/>
      <c r="AB78" s="118"/>
      <c r="AC78" s="243"/>
      <c r="AD78" s="244">
        <v>2</v>
      </c>
      <c r="AE78" s="244"/>
      <c r="AF78" s="114"/>
      <c r="AG78" s="118">
        <v>4</v>
      </c>
      <c r="AH78" s="243"/>
      <c r="AI78" s="353"/>
      <c r="AJ78" s="244"/>
      <c r="AK78" s="114"/>
      <c r="AL78" s="112"/>
    </row>
    <row r="79" spans="1:38" ht="15">
      <c r="A79" s="25">
        <v>59</v>
      </c>
      <c r="B79" s="326" t="s">
        <v>87</v>
      </c>
      <c r="C79" s="85">
        <v>5</v>
      </c>
      <c r="D79" s="131"/>
      <c r="E79" s="220">
        <v>30</v>
      </c>
      <c r="F79" s="220">
        <v>0</v>
      </c>
      <c r="G79" s="225">
        <v>30</v>
      </c>
      <c r="H79" s="220">
        <v>0</v>
      </c>
      <c r="I79" s="82"/>
      <c r="J79" s="78"/>
      <c r="K79" s="78"/>
      <c r="L79" s="114"/>
      <c r="M79" s="110"/>
      <c r="N79" s="82"/>
      <c r="O79" s="78"/>
      <c r="P79" s="78"/>
      <c r="Q79" s="114"/>
      <c r="R79" s="110"/>
      <c r="S79" s="243"/>
      <c r="T79" s="244">
        <v>2</v>
      </c>
      <c r="U79" s="244"/>
      <c r="V79" s="239"/>
      <c r="W79" s="118">
        <v>5</v>
      </c>
      <c r="X79" s="243"/>
      <c r="Y79" s="244"/>
      <c r="Z79" s="244"/>
      <c r="AA79" s="239"/>
      <c r="AB79" s="118"/>
      <c r="AC79" s="243"/>
      <c r="AD79" s="244"/>
      <c r="AE79" s="244"/>
      <c r="AF79" s="114"/>
      <c r="AG79" s="118"/>
      <c r="AH79" s="82"/>
      <c r="AI79" s="355"/>
      <c r="AJ79" s="78"/>
      <c r="AK79" s="114"/>
      <c r="AL79" s="112"/>
    </row>
    <row r="80" spans="1:38" ht="15">
      <c r="A80" s="25">
        <v>60</v>
      </c>
      <c r="B80" s="327" t="s">
        <v>88</v>
      </c>
      <c r="C80" s="85">
        <v>2</v>
      </c>
      <c r="D80" s="131"/>
      <c r="E80" s="220">
        <v>30</v>
      </c>
      <c r="F80" s="220">
        <v>15</v>
      </c>
      <c r="G80" s="225">
        <v>15</v>
      </c>
      <c r="H80" s="220">
        <v>0</v>
      </c>
      <c r="I80" s="82"/>
      <c r="J80" s="78"/>
      <c r="K80" s="78"/>
      <c r="L80" s="114"/>
      <c r="M80" s="110"/>
      <c r="N80" s="82"/>
      <c r="O80" s="78"/>
      <c r="P80" s="78"/>
      <c r="Q80" s="114"/>
      <c r="R80" s="110"/>
      <c r="S80" s="82"/>
      <c r="T80" s="78"/>
      <c r="U80" s="78"/>
      <c r="V80" s="114"/>
      <c r="W80" s="118"/>
      <c r="X80" s="243">
        <v>1</v>
      </c>
      <c r="Y80" s="244">
        <v>1</v>
      </c>
      <c r="Z80" s="244"/>
      <c r="AA80" s="239"/>
      <c r="AB80" s="118">
        <v>2</v>
      </c>
      <c r="AC80" s="243"/>
      <c r="AD80" s="244"/>
      <c r="AE80" s="244"/>
      <c r="AF80" s="114"/>
      <c r="AG80" s="118"/>
      <c r="AH80" s="82"/>
      <c r="AI80" s="355"/>
      <c r="AJ80" s="78"/>
      <c r="AK80" s="114"/>
      <c r="AL80" s="112"/>
    </row>
    <row r="81" spans="1:38" ht="30.75" customHeight="1">
      <c r="A81" s="25">
        <v>61</v>
      </c>
      <c r="B81" s="327" t="s">
        <v>89</v>
      </c>
      <c r="C81" s="85">
        <v>4</v>
      </c>
      <c r="D81" s="131"/>
      <c r="E81" s="220">
        <v>30</v>
      </c>
      <c r="F81" s="220">
        <v>15</v>
      </c>
      <c r="G81" s="225">
        <v>15</v>
      </c>
      <c r="H81" s="220">
        <v>0</v>
      </c>
      <c r="I81" s="82"/>
      <c r="J81" s="78"/>
      <c r="K81" s="78"/>
      <c r="L81" s="114"/>
      <c r="M81" s="110"/>
      <c r="N81" s="82"/>
      <c r="O81" s="78"/>
      <c r="P81" s="78"/>
      <c r="Q81" s="114"/>
      <c r="R81" s="110"/>
      <c r="S81" s="82"/>
      <c r="T81" s="78"/>
      <c r="U81" s="78"/>
      <c r="V81" s="114"/>
      <c r="W81" s="118"/>
      <c r="X81" s="243">
        <v>1</v>
      </c>
      <c r="Y81" s="244">
        <v>1</v>
      </c>
      <c r="Z81" s="244"/>
      <c r="AA81" s="239"/>
      <c r="AB81" s="118">
        <v>4</v>
      </c>
      <c r="AC81" s="243"/>
      <c r="AD81" s="244"/>
      <c r="AE81" s="244"/>
      <c r="AF81" s="114"/>
      <c r="AG81" s="118"/>
      <c r="AH81" s="82"/>
      <c r="AI81" s="355"/>
      <c r="AJ81" s="78"/>
      <c r="AK81" s="114"/>
      <c r="AL81" s="112"/>
    </row>
    <row r="82" spans="1:38" ht="33" customHeight="1">
      <c r="A82" s="328" t="s">
        <v>91</v>
      </c>
      <c r="B82" s="329" t="s">
        <v>90</v>
      </c>
      <c r="C82" s="231">
        <v>17</v>
      </c>
      <c r="D82" s="205"/>
      <c r="E82" s="213">
        <f>SUM(F82+G82+H82)</f>
        <v>135</v>
      </c>
      <c r="F82" s="213">
        <v>0</v>
      </c>
      <c r="G82" s="233">
        <v>0</v>
      </c>
      <c r="H82" s="233">
        <f>K82*15+P82*15+U82*15+Z82*15+AE82*15+AJ82*15+AO82*15+AT82*15+AY82*15+BD82*15</f>
        <v>135</v>
      </c>
      <c r="I82" s="352"/>
      <c r="J82" s="209"/>
      <c r="K82" s="209"/>
      <c r="L82" s="212"/>
      <c r="M82" s="233"/>
      <c r="N82" s="352"/>
      <c r="O82" s="209"/>
      <c r="P82" s="209"/>
      <c r="Q82" s="212"/>
      <c r="R82" s="233"/>
      <c r="S82" s="352"/>
      <c r="T82" s="209"/>
      <c r="U82" s="209"/>
      <c r="V82" s="212"/>
      <c r="W82" s="213"/>
      <c r="X82" s="352"/>
      <c r="Y82" s="209"/>
      <c r="Z82" s="209">
        <v>3</v>
      </c>
      <c r="AA82" s="212"/>
      <c r="AB82" s="444">
        <v>5</v>
      </c>
      <c r="AC82" s="352"/>
      <c r="AD82" s="209"/>
      <c r="AE82" s="209">
        <v>3</v>
      </c>
      <c r="AF82" s="212"/>
      <c r="AG82" s="444">
        <v>6</v>
      </c>
      <c r="AH82" s="352"/>
      <c r="AI82" s="356"/>
      <c r="AJ82" s="209">
        <v>3</v>
      </c>
      <c r="AK82" s="212"/>
      <c r="AL82" s="445">
        <v>6</v>
      </c>
    </row>
    <row r="83" spans="1:38" s="72" customFormat="1" ht="15">
      <c r="A83" s="446"/>
      <c r="B83" s="457" t="s">
        <v>98</v>
      </c>
      <c r="C83" s="330"/>
      <c r="D83" s="185"/>
      <c r="E83" s="331"/>
      <c r="F83" s="170"/>
      <c r="G83" s="185"/>
      <c r="H83" s="170"/>
      <c r="I83" s="109"/>
      <c r="J83" s="332"/>
      <c r="K83" s="333"/>
      <c r="L83" s="334"/>
      <c r="M83" s="185"/>
      <c r="N83" s="335"/>
      <c r="O83" s="336"/>
      <c r="P83" s="69"/>
      <c r="Q83" s="334"/>
      <c r="R83" s="337"/>
      <c r="S83" s="335"/>
      <c r="T83" s="332"/>
      <c r="U83" s="333"/>
      <c r="V83" s="334"/>
      <c r="W83" s="338"/>
      <c r="X83" s="109"/>
      <c r="Y83" s="332"/>
      <c r="Z83" s="333"/>
      <c r="AA83" s="334"/>
      <c r="AB83" s="170"/>
      <c r="AC83" s="109"/>
      <c r="AD83" s="332"/>
      <c r="AE83" s="333"/>
      <c r="AF83" s="334"/>
      <c r="AG83" s="170"/>
      <c r="AH83" s="335"/>
      <c r="AI83" s="339"/>
      <c r="AJ83" s="332"/>
      <c r="AK83" s="334"/>
      <c r="AL83" s="335"/>
    </row>
    <row r="84" spans="1:38" s="72" customFormat="1" ht="15">
      <c r="A84" s="447"/>
      <c r="B84" s="458"/>
      <c r="C84" s="330">
        <f aca="true" t="shared" si="24" ref="C84:H84">SUM(C9+C16+C20+C42+C51+C52+C69+C82)</f>
        <v>217</v>
      </c>
      <c r="D84" s="185">
        <f t="shared" si="24"/>
        <v>15</v>
      </c>
      <c r="E84" s="167">
        <f t="shared" si="24"/>
        <v>2220</v>
      </c>
      <c r="F84" s="170">
        <f t="shared" si="24"/>
        <v>531</v>
      </c>
      <c r="G84" s="185">
        <f t="shared" si="24"/>
        <v>960</v>
      </c>
      <c r="H84" s="170">
        <f t="shared" si="24"/>
        <v>729</v>
      </c>
      <c r="I84" s="109">
        <f>SUM(I10:I52,I70:I82)</f>
        <v>7</v>
      </c>
      <c r="J84" s="69">
        <f>SUM(J10:J52,J70:J82)</f>
        <v>9</v>
      </c>
      <c r="K84" s="69">
        <f>SUM(K10:K52,K70:K82)</f>
        <v>8</v>
      </c>
      <c r="L84" s="169">
        <f>SUM(L10:L43,L70:L82)</f>
        <v>0</v>
      </c>
      <c r="M84" s="74">
        <f aca="true" t="shared" si="25" ref="M84:AL84">SUM(M10:M52,M70:M82)</f>
        <v>27.5</v>
      </c>
      <c r="N84" s="109">
        <f t="shared" si="25"/>
        <v>11.5</v>
      </c>
      <c r="O84" s="69">
        <f t="shared" si="25"/>
        <v>18</v>
      </c>
      <c r="P84" s="69">
        <f t="shared" si="25"/>
        <v>7</v>
      </c>
      <c r="Q84" s="169">
        <f t="shared" si="25"/>
        <v>0</v>
      </c>
      <c r="R84" s="74">
        <f t="shared" si="25"/>
        <v>48</v>
      </c>
      <c r="S84" s="109">
        <f t="shared" si="25"/>
        <v>5.6</v>
      </c>
      <c r="T84" s="69">
        <f t="shared" si="25"/>
        <v>15</v>
      </c>
      <c r="U84" s="69">
        <f t="shared" si="25"/>
        <v>4.4</v>
      </c>
      <c r="V84" s="169">
        <f t="shared" si="25"/>
        <v>0</v>
      </c>
      <c r="W84" s="303">
        <f t="shared" si="25"/>
        <v>37.5</v>
      </c>
      <c r="X84" s="109">
        <f t="shared" si="25"/>
        <v>5.3</v>
      </c>
      <c r="Y84" s="69">
        <f t="shared" si="25"/>
        <v>8</v>
      </c>
      <c r="Z84" s="69">
        <f t="shared" si="25"/>
        <v>14.7</v>
      </c>
      <c r="AA84" s="169">
        <f t="shared" si="25"/>
        <v>0</v>
      </c>
      <c r="AB84" s="303">
        <f t="shared" si="25"/>
        <v>41.5</v>
      </c>
      <c r="AC84" s="109">
        <f t="shared" si="25"/>
        <v>1</v>
      </c>
      <c r="AD84" s="69">
        <f t="shared" si="25"/>
        <v>8</v>
      </c>
      <c r="AE84" s="69">
        <f t="shared" si="25"/>
        <v>9</v>
      </c>
      <c r="AF84" s="169">
        <f t="shared" si="25"/>
        <v>0</v>
      </c>
      <c r="AG84" s="303">
        <f t="shared" si="25"/>
        <v>33</v>
      </c>
      <c r="AH84" s="109">
        <f t="shared" si="25"/>
        <v>5</v>
      </c>
      <c r="AI84" s="357">
        <f t="shared" si="25"/>
        <v>6</v>
      </c>
      <c r="AJ84" s="69">
        <f t="shared" si="25"/>
        <v>5.5</v>
      </c>
      <c r="AK84" s="169">
        <f t="shared" si="25"/>
        <v>0</v>
      </c>
      <c r="AL84" s="358">
        <f t="shared" si="25"/>
        <v>29.5</v>
      </c>
    </row>
    <row r="85" spans="1:38" ht="15.75" thickBot="1">
      <c r="A85" s="359"/>
      <c r="B85" s="360" t="s">
        <v>22</v>
      </c>
      <c r="C85" s="361"/>
      <c r="D85" s="362"/>
      <c r="E85" s="363"/>
      <c r="F85" s="364">
        <f>SUM(F84+G84+H84)</f>
        <v>2220</v>
      </c>
      <c r="G85" s="362"/>
      <c r="H85" s="364"/>
      <c r="I85" s="365"/>
      <c r="J85" s="366"/>
      <c r="K85" s="367">
        <f>SUM(I84:L84)</f>
        <v>24</v>
      </c>
      <c r="L85" s="368"/>
      <c r="M85" s="369"/>
      <c r="N85" s="370"/>
      <c r="O85" s="371"/>
      <c r="P85" s="372">
        <f>SUM(N84:Q84)</f>
        <v>36.5</v>
      </c>
      <c r="Q85" s="368"/>
      <c r="R85" s="373"/>
      <c r="S85" s="370"/>
      <c r="T85" s="366"/>
      <c r="U85" s="367">
        <f>SUM(S84:V84)</f>
        <v>25</v>
      </c>
      <c r="V85" s="368"/>
      <c r="W85" s="374"/>
      <c r="X85" s="365"/>
      <c r="Y85" s="366"/>
      <c r="Z85" s="367">
        <f>SUM(X84:AA84)</f>
        <v>28</v>
      </c>
      <c r="AA85" s="368"/>
      <c r="AB85" s="375"/>
      <c r="AC85" s="365"/>
      <c r="AD85" s="366"/>
      <c r="AE85" s="367">
        <f>SUM(AC84:AF84)</f>
        <v>18</v>
      </c>
      <c r="AF85" s="368"/>
      <c r="AG85" s="375"/>
      <c r="AH85" s="370"/>
      <c r="AI85" s="376"/>
      <c r="AJ85" s="366">
        <f>SUM(AH84:AK84)</f>
        <v>16.5</v>
      </c>
      <c r="AK85" s="368"/>
      <c r="AL85" s="370"/>
    </row>
    <row r="86" spans="1:38" ht="18" customHeight="1" thickTop="1">
      <c r="A86" s="47"/>
      <c r="B86" s="29"/>
      <c r="C86" s="13"/>
      <c r="D86" s="386"/>
      <c r="E86" s="387"/>
      <c r="F86" s="388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9"/>
      <c r="S86" s="390" t="s">
        <v>68</v>
      </c>
      <c r="T86" s="391"/>
      <c r="U86" s="391"/>
      <c r="V86" s="391" t="s">
        <v>112</v>
      </c>
      <c r="W86" s="391"/>
      <c r="X86" s="391"/>
      <c r="Y86" s="392"/>
      <c r="Z86" s="393" t="s">
        <v>75</v>
      </c>
      <c r="AA86" s="391"/>
      <c r="AB86" s="391"/>
      <c r="AC86" s="391"/>
      <c r="AD86" s="391"/>
      <c r="AE86" s="391"/>
      <c r="AF86" s="394"/>
      <c r="AG86" s="391"/>
      <c r="AH86" s="394"/>
      <c r="AI86" s="395"/>
      <c r="AJ86" s="394"/>
      <c r="AK86" s="394"/>
      <c r="AL86" s="396"/>
    </row>
    <row r="87" spans="1:38" ht="19.5" customHeight="1" thickBot="1">
      <c r="A87" s="45"/>
      <c r="B87" s="29"/>
      <c r="C87" s="13"/>
      <c r="D87" s="397"/>
      <c r="E87" s="398"/>
      <c r="F87" s="399"/>
      <c r="G87" s="400"/>
      <c r="H87" s="398"/>
      <c r="I87" s="398"/>
      <c r="J87" s="401"/>
      <c r="K87" s="402"/>
      <c r="L87" s="403"/>
      <c r="M87" s="403"/>
      <c r="N87" s="403"/>
      <c r="O87" s="403"/>
      <c r="P87" s="403"/>
      <c r="Q87" s="403"/>
      <c r="R87" s="403"/>
      <c r="S87" s="41"/>
      <c r="T87" s="404"/>
      <c r="U87" s="404"/>
      <c r="V87" s="404"/>
      <c r="W87" s="404"/>
      <c r="X87" s="391"/>
      <c r="Y87" s="392"/>
      <c r="Z87" s="393"/>
      <c r="AA87" s="391"/>
      <c r="AB87" s="391"/>
      <c r="AC87" s="391"/>
      <c r="AD87" s="391"/>
      <c r="AE87" s="391"/>
      <c r="AF87" s="391"/>
      <c r="AG87" s="391"/>
      <c r="AH87" s="394"/>
      <c r="AI87" s="394"/>
      <c r="AJ87" s="394"/>
      <c r="AK87" s="394"/>
      <c r="AL87" s="396"/>
    </row>
    <row r="88" spans="1:38" ht="17.25" customHeight="1">
      <c r="A88" s="45"/>
      <c r="B88" s="29"/>
      <c r="C88" s="13"/>
      <c r="D88" s="405"/>
      <c r="E88" s="406"/>
      <c r="F88" s="407"/>
      <c r="G88" s="408"/>
      <c r="H88" s="406"/>
      <c r="I88" s="406"/>
      <c r="J88" s="395"/>
      <c r="K88" s="408"/>
      <c r="L88" s="406"/>
      <c r="M88" s="406"/>
      <c r="N88" s="406"/>
      <c r="O88" s="406"/>
      <c r="P88" s="406"/>
      <c r="Q88" s="406"/>
      <c r="R88" s="409"/>
      <c r="S88" s="410"/>
      <c r="T88" s="404"/>
      <c r="U88" s="404"/>
      <c r="V88" s="404"/>
      <c r="W88" s="404"/>
      <c r="X88" s="391"/>
      <c r="Y88" s="392"/>
      <c r="Z88" s="393" t="s">
        <v>113</v>
      </c>
      <c r="AA88" s="391"/>
      <c r="AB88" s="391"/>
      <c r="AC88" s="391"/>
      <c r="AD88" s="391"/>
      <c r="AE88" s="391"/>
      <c r="AF88" s="391"/>
      <c r="AG88" s="391"/>
      <c r="AH88" s="394"/>
      <c r="AI88" s="394"/>
      <c r="AJ88" s="394"/>
      <c r="AK88" s="394"/>
      <c r="AL88" s="396"/>
    </row>
    <row r="89" spans="1:38" ht="17.25" customHeight="1">
      <c r="A89" s="45"/>
      <c r="B89" s="29"/>
      <c r="C89" s="13"/>
      <c r="D89" s="405"/>
      <c r="E89" s="411"/>
      <c r="F89" s="407"/>
      <c r="G89" s="408"/>
      <c r="H89" s="411"/>
      <c r="I89" s="411"/>
      <c r="J89" s="412"/>
      <c r="K89" s="408"/>
      <c r="L89" s="411"/>
      <c r="M89" s="411"/>
      <c r="N89" s="411"/>
      <c r="O89" s="411"/>
      <c r="P89" s="411"/>
      <c r="Q89" s="411"/>
      <c r="R89" s="413"/>
      <c r="S89" s="414"/>
      <c r="T89" s="415"/>
      <c r="U89" s="415"/>
      <c r="V89" s="415"/>
      <c r="W89" s="415"/>
      <c r="X89" s="387"/>
      <c r="Y89" s="389"/>
      <c r="Z89" s="393"/>
      <c r="AA89" s="391"/>
      <c r="AB89" s="391"/>
      <c r="AC89" s="391"/>
      <c r="AD89" s="391"/>
      <c r="AE89" s="391"/>
      <c r="AF89" s="391"/>
      <c r="AG89" s="391"/>
      <c r="AH89" s="394"/>
      <c r="AI89" s="394"/>
      <c r="AJ89" s="394"/>
      <c r="AK89" s="394"/>
      <c r="AL89" s="396"/>
    </row>
    <row r="90" spans="1:38" ht="18.75" customHeight="1">
      <c r="A90" s="47"/>
      <c r="B90" s="29"/>
      <c r="C90" s="13"/>
      <c r="D90" s="390"/>
      <c r="E90" s="411"/>
      <c r="F90" s="407"/>
      <c r="G90" s="408"/>
      <c r="H90" s="411"/>
      <c r="I90" s="411"/>
      <c r="J90" s="412"/>
      <c r="K90" s="408"/>
      <c r="L90" s="411"/>
      <c r="M90" s="411"/>
      <c r="N90" s="411"/>
      <c r="O90" s="411"/>
      <c r="P90" s="411"/>
      <c r="Q90" s="411"/>
      <c r="R90" s="411"/>
      <c r="S90" s="390" t="s">
        <v>65</v>
      </c>
      <c r="T90" s="411"/>
      <c r="U90" s="411"/>
      <c r="V90" s="411"/>
      <c r="W90" s="411"/>
      <c r="X90" s="411"/>
      <c r="Y90" s="416"/>
      <c r="Z90" s="390"/>
      <c r="AA90" s="411"/>
      <c r="AB90" s="411"/>
      <c r="AC90" s="411"/>
      <c r="AD90" s="411"/>
      <c r="AE90" s="411"/>
      <c r="AF90" s="411"/>
      <c r="AG90" s="411"/>
      <c r="AH90" s="406"/>
      <c r="AI90" s="406"/>
      <c r="AJ90" s="406"/>
      <c r="AK90" s="406"/>
      <c r="AL90" s="417"/>
    </row>
    <row r="91" spans="1:38" ht="18.75" customHeight="1">
      <c r="A91" s="47"/>
      <c r="B91" s="29"/>
      <c r="C91" s="13"/>
      <c r="D91" s="390"/>
      <c r="E91" s="411"/>
      <c r="F91" s="412"/>
      <c r="G91" s="408"/>
      <c r="H91" s="411"/>
      <c r="I91" s="411"/>
      <c r="J91" s="412"/>
      <c r="K91" s="408"/>
      <c r="L91" s="411"/>
      <c r="M91" s="411"/>
      <c r="N91" s="411"/>
      <c r="O91" s="411"/>
      <c r="P91" s="411"/>
      <c r="Q91" s="411"/>
      <c r="R91" s="411"/>
      <c r="S91" s="390"/>
      <c r="T91" s="411"/>
      <c r="U91" s="411"/>
      <c r="V91" s="411"/>
      <c r="W91" s="411"/>
      <c r="X91" s="411"/>
      <c r="Y91" s="416"/>
      <c r="Z91" s="390"/>
      <c r="AA91" s="411"/>
      <c r="AB91" s="411"/>
      <c r="AC91" s="411"/>
      <c r="AD91" s="411"/>
      <c r="AE91" s="411"/>
      <c r="AF91" s="411"/>
      <c r="AG91" s="411"/>
      <c r="AH91" s="406"/>
      <c r="AI91" s="406"/>
      <c r="AJ91" s="406"/>
      <c r="AK91" s="406"/>
      <c r="AL91" s="417"/>
    </row>
    <row r="92" spans="1:38" ht="18.75" customHeight="1" thickBot="1">
      <c r="A92" s="48"/>
      <c r="B92" s="30"/>
      <c r="C92" s="35"/>
      <c r="D92" s="418"/>
      <c r="E92" s="419"/>
      <c r="F92" s="420"/>
      <c r="G92" s="419"/>
      <c r="H92" s="419"/>
      <c r="I92" s="419"/>
      <c r="J92" s="421"/>
      <c r="K92" s="422"/>
      <c r="L92" s="419"/>
      <c r="M92" s="419"/>
      <c r="N92" s="419"/>
      <c r="O92" s="419"/>
      <c r="P92" s="419"/>
      <c r="Q92" s="419"/>
      <c r="R92" s="419"/>
      <c r="S92" s="418"/>
      <c r="T92" s="419"/>
      <c r="U92" s="419"/>
      <c r="V92" s="419"/>
      <c r="W92" s="419"/>
      <c r="X92" s="419"/>
      <c r="Y92" s="423"/>
      <c r="Z92" s="418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19"/>
      <c r="AL92" s="424"/>
    </row>
    <row r="93" ht="27.75" customHeight="1" thickTop="1">
      <c r="A93" s="49"/>
    </row>
    <row r="94" spans="1:38" ht="27.75" customHeight="1">
      <c r="A94" s="49"/>
      <c r="B94" s="39"/>
      <c r="C94" s="4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</row>
    <row r="95" spans="1:38" ht="27.75" customHeight="1">
      <c r="A95" s="50"/>
      <c r="B95" s="39"/>
      <c r="C95" s="4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</row>
    <row r="96" spans="1:38" ht="27.75" customHeight="1">
      <c r="A96" s="50"/>
      <c r="B96" s="39"/>
      <c r="C96" s="4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</row>
    <row r="97" spans="1:38" ht="27.75" customHeight="1">
      <c r="A97" s="50"/>
      <c r="B97" s="39"/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</row>
    <row r="98" spans="1:38" ht="12.75">
      <c r="A98" s="50"/>
      <c r="B98" s="39"/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</row>
    <row r="99" spans="1:38" ht="12.75">
      <c r="A99" s="50"/>
      <c r="B99" s="39"/>
      <c r="C99" s="4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</row>
    <row r="100" spans="1:38" ht="12.75">
      <c r="A100" s="50"/>
      <c r="B100" s="39"/>
      <c r="C100" s="4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</row>
    <row r="101" spans="1:38" ht="12.75">
      <c r="A101" s="50"/>
      <c r="B101" s="39"/>
      <c r="C101" s="4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</row>
    <row r="102" spans="1:38" ht="12.75">
      <c r="A102" s="50"/>
      <c r="B102" s="39"/>
      <c r="C102" s="4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</row>
    <row r="103" spans="1:38" ht="12.75">
      <c r="A103" s="50"/>
      <c r="B103" s="39"/>
      <c r="C103" s="4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</row>
    <row r="104" spans="1:38" ht="12.75">
      <c r="A104" s="50"/>
      <c r="B104" s="39"/>
      <c r="C104" s="4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</row>
    <row r="105" spans="1:38" ht="12.75">
      <c r="A105" s="50"/>
      <c r="B105" s="39"/>
      <c r="C105" s="4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</row>
    <row r="106" spans="1:38" ht="12.75">
      <c r="A106" s="50"/>
      <c r="B106" s="39"/>
      <c r="C106" s="4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</row>
    <row r="107" spans="1:38" ht="12.75">
      <c r="A107" s="50"/>
      <c r="B107" s="39"/>
      <c r="C107" s="4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</row>
    <row r="108" spans="1:38" ht="12.75">
      <c r="A108" s="50"/>
      <c r="B108" s="39"/>
      <c r="C108" s="4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</row>
    <row r="109" spans="1:38" ht="12.75">
      <c r="A109" s="50"/>
      <c r="B109" s="39"/>
      <c r="C109" s="4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</row>
    <row r="110" spans="1:38" ht="12.75">
      <c r="A110" s="50"/>
      <c r="B110" s="39"/>
      <c r="C110" s="4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</row>
    <row r="111" spans="1:38" ht="12.75">
      <c r="A111" s="50"/>
      <c r="B111" s="39"/>
      <c r="C111" s="4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</row>
    <row r="112" spans="1:38" ht="12.75">
      <c r="A112" s="50"/>
      <c r="B112" s="39"/>
      <c r="C112" s="4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</row>
    <row r="113" spans="1:38" ht="12.75">
      <c r="A113" s="50"/>
      <c r="B113" s="39"/>
      <c r="C113" s="4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</row>
    <row r="114" spans="1:38" ht="12.75">
      <c r="A114" s="50"/>
      <c r="B114" s="39"/>
      <c r="C114" s="4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</row>
    <row r="115" spans="1:38" ht="12.75">
      <c r="A115" s="50"/>
      <c r="B115" s="39"/>
      <c r="C115" s="4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</row>
    <row r="116" spans="1:38" ht="12.75">
      <c r="A116" s="50"/>
      <c r="B116" s="39"/>
      <c r="C116" s="4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</row>
    <row r="117" spans="1:38" ht="12.75">
      <c r="A117" s="50"/>
      <c r="B117" s="39"/>
      <c r="C117" s="4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</row>
    <row r="118" spans="1:38" ht="12.75">
      <c r="A118" s="50"/>
      <c r="B118" s="39"/>
      <c r="C118" s="4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</row>
    <row r="119" spans="1:38" ht="15">
      <c r="A119" s="50"/>
      <c r="B119" s="39"/>
      <c r="C119" s="40"/>
      <c r="D119" s="425"/>
      <c r="E119" s="426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</row>
    <row r="120" spans="1:38" ht="15">
      <c r="A120" s="50"/>
      <c r="B120" s="39"/>
      <c r="C120" s="40"/>
      <c r="D120" s="425"/>
      <c r="E120" s="426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</row>
    <row r="121" spans="1:38" ht="12.75">
      <c r="A121" s="50"/>
      <c r="B121" s="39"/>
      <c r="C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</row>
    <row r="122" spans="1:38" ht="12.75">
      <c r="A122" s="50"/>
      <c r="B122" s="39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</row>
    <row r="123" spans="1:38" ht="12.75">
      <c r="A123" s="50"/>
      <c r="B123" s="39"/>
      <c r="C123" s="4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</row>
    <row r="124" spans="1:38" ht="12.75">
      <c r="A124" s="50"/>
      <c r="B124" s="39"/>
      <c r="C124" s="4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</row>
    <row r="125" spans="1:38" ht="12.75">
      <c r="A125" s="50"/>
      <c r="B125" s="39"/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</row>
    <row r="126" spans="1:38" ht="12.75">
      <c r="A126" s="50"/>
      <c r="B126" s="39"/>
      <c r="C126" s="4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</row>
    <row r="127" spans="1:38" ht="12.75">
      <c r="A127" s="50"/>
      <c r="B127" s="39"/>
      <c r="C127" s="4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</row>
    <row r="128" spans="1:38" ht="12.75">
      <c r="A128" s="50"/>
      <c r="B128" s="39"/>
      <c r="C128" s="4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</row>
    <row r="129" spans="1:38" ht="12.75">
      <c r="A129" s="50"/>
      <c r="B129" s="39"/>
      <c r="C129" s="4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</row>
    <row r="130" spans="1:38" ht="12.75">
      <c r="A130" s="50"/>
      <c r="B130" s="39"/>
      <c r="C130" s="4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</row>
    <row r="131" spans="1:38" ht="12.75">
      <c r="A131" s="50"/>
      <c r="B131" s="39"/>
      <c r="C131" s="4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</row>
    <row r="132" spans="1:38" ht="12.75">
      <c r="A132" s="50"/>
      <c r="B132" s="39"/>
      <c r="C132" s="4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</row>
    <row r="133" spans="1:38" ht="15">
      <c r="A133" s="50"/>
      <c r="B133" s="39"/>
      <c r="C133" s="411"/>
      <c r="D133" s="426"/>
      <c r="E133" s="66"/>
      <c r="F133" s="66"/>
      <c r="G133" s="66"/>
      <c r="H133" s="66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</row>
    <row r="134" spans="1:38" ht="15">
      <c r="A134" s="50"/>
      <c r="B134" s="39"/>
      <c r="C134" s="411"/>
      <c r="D134" s="426"/>
      <c r="E134" s="66"/>
      <c r="F134" s="66"/>
      <c r="G134" s="66"/>
      <c r="H134" s="66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</row>
    <row r="135" spans="1:38" ht="12.75">
      <c r="A135" s="50"/>
      <c r="B135" s="39"/>
      <c r="C135" s="4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</row>
    <row r="136" spans="1:38" ht="12.75">
      <c r="A136" s="50"/>
      <c r="B136" s="39"/>
      <c r="C136" s="4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</row>
    <row r="137" spans="1:38" ht="12.75">
      <c r="A137" s="50"/>
      <c r="B137" s="39"/>
      <c r="C137" s="4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</row>
    <row r="138" spans="1:38" ht="12.75">
      <c r="A138" s="50"/>
      <c r="B138" s="39"/>
      <c r="C138" s="4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</row>
    <row r="139" spans="1:38" ht="12.75">
      <c r="A139" s="50"/>
      <c r="B139" s="39"/>
      <c r="C139" s="4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</row>
    <row r="140" spans="1:38" ht="12.75">
      <c r="A140" s="50"/>
      <c r="B140" s="39"/>
      <c r="C140" s="4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</row>
    <row r="141" spans="1:38" ht="12.75">
      <c r="A141" s="50"/>
      <c r="B141" s="39"/>
      <c r="C141" s="4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</row>
    <row r="142" spans="1:38" ht="12.75">
      <c r="A142" s="50"/>
      <c r="B142" s="39"/>
      <c r="C142" s="4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</row>
    <row r="143" spans="1:38" ht="12.75">
      <c r="A143" s="50"/>
      <c r="B143" s="39"/>
      <c r="C143" s="4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</row>
    <row r="144" spans="1:38" ht="12.75">
      <c r="A144" s="50"/>
      <c r="B144" s="39"/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</row>
    <row r="145" spans="1:38" ht="12.75">
      <c r="A145" s="50"/>
      <c r="B145" s="39"/>
      <c r="C145" s="4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</row>
    <row r="146" spans="1:38" ht="12.75">
      <c r="A146" s="50"/>
      <c r="B146" s="39"/>
      <c r="C146" s="4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</row>
    <row r="147" spans="1:38" ht="12.75">
      <c r="A147" s="50"/>
      <c r="B147" s="39"/>
      <c r="C147" s="4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</row>
    <row r="148" spans="1:38" ht="12.75">
      <c r="A148" s="50"/>
      <c r="B148" s="39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</row>
    <row r="149" spans="1:38" ht="12.75">
      <c r="A149" s="50"/>
      <c r="B149" s="39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</row>
    <row r="150" spans="1:38" ht="12.75">
      <c r="A150" s="50"/>
      <c r="B150" s="39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</row>
    <row r="151" spans="1:38" ht="12.75">
      <c r="A151" s="50"/>
      <c r="B151" s="39"/>
      <c r="C151" s="4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</row>
    <row r="152" spans="1:38" ht="12.75">
      <c r="A152" s="50"/>
      <c r="B152" s="39"/>
      <c r="C152" s="4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</row>
    <row r="153" spans="1:38" ht="12.75">
      <c r="A153" s="50"/>
      <c r="B153" s="39"/>
      <c r="C153" s="4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</row>
    <row r="154" spans="1:38" ht="12.75">
      <c r="A154" s="50"/>
      <c r="B154" s="39"/>
      <c r="C154" s="4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</row>
    <row r="155" spans="1:38" ht="12.75">
      <c r="A155" s="50"/>
      <c r="B155" s="39"/>
      <c r="C155" s="4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</row>
    <row r="156" spans="1:38" ht="12.75">
      <c r="A156" s="50"/>
      <c r="B156" s="39"/>
      <c r="C156" s="4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</row>
    <row r="157" spans="1:38" ht="12.75">
      <c r="A157" s="50"/>
      <c r="B157" s="39"/>
      <c r="C157" s="4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</row>
    <row r="158" spans="1:38" ht="12.75">
      <c r="A158" s="50"/>
      <c r="B158" s="39"/>
      <c r="C158" s="4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</row>
    <row r="159" spans="1:38" ht="12.75">
      <c r="A159" s="50"/>
      <c r="B159" s="39"/>
      <c r="C159" s="4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</row>
    <row r="160" spans="1:38" ht="12.75">
      <c r="A160" s="50"/>
      <c r="B160" s="39"/>
      <c r="C160" s="4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</row>
    <row r="161" spans="1:38" ht="12.75">
      <c r="A161" s="50"/>
      <c r="B161" s="39"/>
      <c r="C161" s="4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</row>
    <row r="162" spans="1:38" ht="12.75">
      <c r="A162" s="50"/>
      <c r="B162" s="39"/>
      <c r="C162" s="4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</row>
    <row r="163" spans="1:38" ht="12.75">
      <c r="A163" s="50"/>
      <c r="B163" s="39"/>
      <c r="C163" s="4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</row>
    <row r="164" spans="1:38" ht="12.75">
      <c r="A164" s="50"/>
      <c r="B164" s="39"/>
      <c r="C164" s="4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</row>
    <row r="165" spans="1:38" ht="12.75">
      <c r="A165" s="50"/>
      <c r="B165" s="39"/>
      <c r="C165" s="4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</row>
    <row r="166" spans="1:38" ht="12.75">
      <c r="A166" s="50"/>
      <c r="B166" s="39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</row>
    <row r="167" spans="1:38" ht="12.75">
      <c r="A167" s="50"/>
      <c r="B167" s="39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</row>
    <row r="168" spans="1:38" ht="12.75">
      <c r="A168" s="50"/>
      <c r="B168" s="39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</row>
    <row r="169" spans="1:38" ht="12.75">
      <c r="A169" s="50"/>
      <c r="B169" s="39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</row>
    <row r="170" spans="1:38" ht="12.75">
      <c r="A170" s="50"/>
      <c r="B170" s="39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</row>
    <row r="171" spans="1:38" ht="12.75">
      <c r="A171" s="50"/>
      <c r="B171" s="39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</row>
    <row r="172" spans="1:38" ht="12.75">
      <c r="A172" s="50"/>
      <c r="B172" s="39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</row>
    <row r="173" spans="1:38" ht="12.75">
      <c r="A173" s="50"/>
      <c r="B173" s="39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</row>
    <row r="174" spans="1:38" ht="12.75">
      <c r="A174" s="50"/>
      <c r="B174" s="39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</row>
    <row r="175" spans="1:38" ht="12.75">
      <c r="A175" s="50"/>
      <c r="B175" s="39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</row>
    <row r="176" spans="1:38" ht="12.75">
      <c r="A176" s="50"/>
      <c r="B176" s="39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</row>
    <row r="177" spans="1:38" ht="12.75">
      <c r="A177" s="50"/>
      <c r="B177" s="39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</row>
  </sheetData>
  <sheetProtection/>
  <mergeCells count="7">
    <mergeCell ref="A83:A84"/>
    <mergeCell ref="I7:M7"/>
    <mergeCell ref="C6:C8"/>
    <mergeCell ref="D6:D8"/>
    <mergeCell ref="H3:AF3"/>
    <mergeCell ref="B83:B84"/>
    <mergeCell ref="B66:B67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J25" sqref="J25"/>
    </sheetView>
  </sheetViews>
  <sheetFormatPr defaultColWidth="9.00390625" defaultRowHeight="12.75"/>
  <cols>
    <col min="2" max="2" width="22.25390625" style="0" customWidth="1"/>
    <col min="3" max="3" width="60.75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" sqref="N1:O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Inni</dc:creator>
  <cp:keywords/>
  <dc:description/>
  <cp:lastModifiedBy>T.Kubryn</cp:lastModifiedBy>
  <cp:lastPrinted>2022-07-01T12:38:51Z</cp:lastPrinted>
  <dcterms:created xsi:type="dcterms:W3CDTF">2007-06-06T11:55:24Z</dcterms:created>
  <dcterms:modified xsi:type="dcterms:W3CDTF">2023-08-10T16:39:33Z</dcterms:modified>
  <cp:category/>
  <cp:version/>
  <cp:contentType/>
  <cp:contentStatus/>
</cp:coreProperties>
</file>